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rzv214c.gfz-potsdam.de\datapub\3-1_DMJQ_Anorganic-Isotopen-Sarah-Gleeson\2026-002_Wilke-Afrika\"/>
    </mc:Choice>
  </mc:AlternateContent>
  <xr:revisionPtr revIDLastSave="0" documentId="13_ncr:1_{AAE527F0-8D1E-4295-B592-1C4164829C36}" xr6:coauthVersionLast="47" xr6:coauthVersionMax="47" xr10:uidLastSave="{00000000-0000-0000-0000-000000000000}"/>
  <bookViews>
    <workbookView xWindow="4488" yWindow="2556" windowWidth="17280" windowHeight="9960" xr2:uid="{00000000-000D-0000-FFFF-FFFF00000000}"/>
  </bookViews>
  <sheets>
    <sheet name="A1-sample-index" sheetId="2" r:id="rId1"/>
    <sheet name="A2-whole-rock-geochemistry" sheetId="3" r:id="rId2"/>
    <sheet name="A3.1-EPMA-zircon-analyses" sheetId="4" r:id="rId3"/>
    <sheet name="A3.2-EPMA-carbonate-analyses" sheetId="11" r:id="rId4"/>
    <sheet name="A3.3-EPMA-toumaline-analyses" sheetId="8" r:id="rId5"/>
    <sheet name="A 3.4-EPMA-silicate-analyses" sheetId="12" r:id="rId6"/>
    <sheet name="A3.5-EPMA-scale-analyses" sheetId="13" r:id="rId7"/>
    <sheet name="A4-hydrochemical-analysis" sheetId="10" r:id="rId8"/>
    <sheet name="A5-gas-geochemistry" sheetId="5" r:id="rId9"/>
    <sheet name="A6 noble gas analyses" sheetId="6" r:id="rId10"/>
  </sheets>
  <definedNames>
    <definedName name="_Toc228686928" localSheetId="8">'A5-gas-geochemistry'!$A$4</definedName>
    <definedName name="_Toc228686929" localSheetId="1">'A2-whole-rock-geochemistry'!$A$4</definedName>
    <definedName name="_Toc228686931" localSheetId="7">'A4-hydrochemical-analysis'!$A$5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6" i="2" l="1"/>
  <c r="J35" i="2"/>
  <c r="I36" i="2"/>
  <c r="I35" i="2"/>
  <c r="T10" i="12"/>
  <c r="T11" i="12"/>
  <c r="T14" i="12"/>
  <c r="T16" i="12"/>
  <c r="T17" i="12"/>
  <c r="T19" i="12"/>
  <c r="T21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7" i="12"/>
  <c r="T48" i="12"/>
  <c r="T49" i="12"/>
  <c r="T50" i="12"/>
  <c r="T51" i="12"/>
  <c r="T52" i="12"/>
  <c r="T54" i="12"/>
  <c r="T55" i="12"/>
  <c r="T9" i="12"/>
  <c r="T57" i="12"/>
  <c r="T58" i="12"/>
  <c r="S22" i="12"/>
  <c r="T22" i="12" s="1"/>
  <c r="S46" i="12"/>
  <c r="T46" i="12" s="1"/>
  <c r="S53" i="12"/>
  <c r="T53" i="12" s="1"/>
  <c r="S13" i="12"/>
  <c r="T13" i="12" s="1"/>
  <c r="S16" i="12"/>
  <c r="S17" i="12"/>
  <c r="S18" i="12"/>
  <c r="T18" i="12" s="1"/>
  <c r="S20" i="12"/>
  <c r="T20" i="12" s="1"/>
  <c r="R12" i="12"/>
  <c r="T12" i="12" s="1"/>
  <c r="R15" i="12"/>
  <c r="T15" i="12" s="1"/>
  <c r="Q12" i="8"/>
  <c r="Q11" i="8"/>
  <c r="Q10" i="8"/>
  <c r="Q9" i="8"/>
  <c r="BE33" i="10"/>
  <c r="BE32" i="10"/>
  <c r="BE31" i="10"/>
  <c r="BE30" i="10"/>
  <c r="BE29" i="10"/>
  <c r="BE28" i="10"/>
  <c r="BE27" i="10"/>
  <c r="BE26" i="10"/>
  <c r="BE25" i="10"/>
  <c r="BE24" i="10"/>
  <c r="BE23" i="10"/>
  <c r="BE22" i="10"/>
  <c r="BE21" i="10"/>
  <c r="BE20" i="10"/>
  <c r="BE19" i="10"/>
  <c r="BE18" i="10"/>
  <c r="BE17" i="10"/>
  <c r="BE16" i="10"/>
  <c r="BE15" i="10"/>
  <c r="BE14" i="10"/>
  <c r="BE13" i="10"/>
  <c r="BE12" i="10"/>
  <c r="BE11" i="10"/>
  <c r="BE10" i="10"/>
  <c r="BE9" i="10"/>
  <c r="AO89" i="10"/>
  <c r="AN89" i="10"/>
  <c r="AM89" i="10"/>
  <c r="AL89" i="10"/>
  <c r="AK89" i="10"/>
  <c r="AJ89" i="10"/>
  <c r="AI89" i="10"/>
  <c r="AH8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Bettina Strauch</author>
  </authors>
  <commentList>
    <comment ref="I22" authorId="0" shapeId="0" xr:uid="{460B264E-637E-4693-A694-24D965CD9103}">
      <text>
        <r>
          <rPr>
            <b/>
            <sz val="9"/>
            <color rgb="FF000000"/>
            <rFont val="Segoe UI"/>
            <family val="2"/>
          </rPr>
          <t>Bettina Strauch:</t>
        </r>
        <r>
          <rPr>
            <sz val="9"/>
            <color rgb="FF000000"/>
            <rFont val="Segoe UI"/>
            <family val="2"/>
          </rPr>
          <t xml:space="preserve">
</t>
        </r>
        <r>
          <rPr>
            <sz val="9"/>
            <color rgb="FF000000"/>
            <rFont val="Segoe UI"/>
            <family val="2"/>
          </rPr>
          <t>ich hab hier mal die "-" entfernt, die waren für die Lat(N) position</t>
        </r>
      </text>
    </comment>
    <comment ref="E31" authorId="0" shapeId="0" xr:uid="{67EB3F0B-1DEA-4620-9B92-FA035EEA1EDD}">
      <text>
        <r>
          <rPr>
            <b/>
            <sz val="9"/>
            <color rgb="FF000000"/>
            <rFont val="Segoe UI"/>
            <family val="2"/>
          </rPr>
          <t>Bettina Strauch:</t>
        </r>
        <r>
          <rPr>
            <sz val="9"/>
            <color rgb="FF000000"/>
            <rFont val="Segoe UI"/>
            <family val="2"/>
          </rPr>
          <t xml:space="preserve">
</t>
        </r>
        <r>
          <rPr>
            <sz val="9"/>
            <color rgb="FF000000"/>
            <rFont val="Segoe UI"/>
            <family val="2"/>
          </rPr>
          <t>der Wert war tatsächlich so. Allerdings - sollte es nochmal im Labor überprüft werden, ich habe nicht auf die Einheit geachtet, nicht dass es mS/cm waren. Das sollte sich aber leicht gerausfinden lassen...</t>
        </r>
      </text>
    </comment>
  </commentList>
</comments>
</file>

<file path=xl/sharedStrings.xml><?xml version="1.0" encoding="utf-8"?>
<sst xmlns="http://schemas.openxmlformats.org/spreadsheetml/2006/main" count="2205" uniqueCount="693">
  <si>
    <t>location name</t>
  </si>
  <si>
    <t>date</t>
  </si>
  <si>
    <t>structure</t>
  </si>
  <si>
    <t>–</t>
  </si>
  <si>
    <t>sample ID</t>
  </si>
  <si>
    <t>Temperature</t>
  </si>
  <si>
    <t>°C</t>
  </si>
  <si>
    <t>µS/cm</t>
  </si>
  <si>
    <t>mmol/L</t>
  </si>
  <si>
    <t>mV</t>
  </si>
  <si>
    <t>S</t>
  </si>
  <si>
    <t>E</t>
  </si>
  <si>
    <t>Longitude</t>
  </si>
  <si>
    <t>Latitude</t>
  </si>
  <si>
    <t>on-site note</t>
  </si>
  <si>
    <t>host rock</t>
  </si>
  <si>
    <t>rock sampled</t>
  </si>
  <si>
    <t>sediment sampled</t>
  </si>
  <si>
    <t>unit</t>
  </si>
  <si>
    <t>d/m/y</t>
  </si>
  <si>
    <t>available analyses</t>
  </si>
  <si>
    <t>±1.1</t>
  </si>
  <si>
    <t>±1.4</t>
  </si>
  <si>
    <t>±1.0</t>
  </si>
  <si>
    <t>±0.0011</t>
  </si>
  <si>
    <t>±2.1</t>
  </si>
  <si>
    <t>±0.040</t>
  </si>
  <si>
    <t>±0.032</t>
  </si>
  <si>
    <t>±1.6</t>
  </si>
  <si>
    <t>±1.5</t>
  </si>
  <si>
    <t>±0.019</t>
  </si>
  <si>
    <t>±1.3</t>
  </si>
  <si>
    <t>±0.00089</t>
  </si>
  <si>
    <t>±74</t>
  </si>
  <si>
    <t>±0.11</t>
  </si>
  <si>
    <t>±0.034</t>
  </si>
  <si>
    <t>±0.031</t>
  </si>
  <si>
    <t>±0.14</t>
  </si>
  <si>
    <t>±0.041</t>
  </si>
  <si>
    <t>±110</t>
  </si>
  <si>
    <t>±0.046</t>
  </si>
  <si>
    <t>±0.020</t>
  </si>
  <si>
    <t>±15</t>
  </si>
  <si>
    <t>±0.89</t>
  </si>
  <si>
    <t>±11</t>
  </si>
  <si>
    <t>±0.026</t>
  </si>
  <si>
    <t>±25</t>
  </si>
  <si>
    <t>±0.91</t>
  </si>
  <si>
    <t>±0.018</t>
  </si>
  <si>
    <t>±0.017</t>
  </si>
  <si>
    <t>±0.00047</t>
  </si>
  <si>
    <t>±0.0010</t>
  </si>
  <si>
    <t>±18</t>
  </si>
  <si>
    <t>±0.039</t>
  </si>
  <si>
    <t>±1.8</t>
  </si>
  <si>
    <t>±2.3</t>
  </si>
  <si>
    <t>±20</t>
  </si>
  <si>
    <t>±0.096</t>
  </si>
  <si>
    <t>±0.029</t>
  </si>
  <si>
    <t>±22</t>
  </si>
  <si>
    <t>±16</t>
  </si>
  <si>
    <t>±26</t>
  </si>
  <si>
    <t>±0.036</t>
  </si>
  <si>
    <t>±0.045</t>
  </si>
  <si>
    <t>±0.043</t>
  </si>
  <si>
    <t>2𝛔 uncertainty</t>
  </si>
  <si>
    <t>atmosphere</t>
  </si>
  <si>
    <t>air saturated water (25°C)</t>
  </si>
  <si>
    <t>±0.023</t>
  </si>
  <si>
    <t>±0.062</t>
  </si>
  <si>
    <t>±0.00039</t>
  </si>
  <si>
    <t>±0.025</t>
  </si>
  <si>
    <t>±0.00028</t>
  </si>
  <si>
    <t>±0.010</t>
  </si>
  <si>
    <t>±0.00041</t>
  </si>
  <si>
    <t>±0.012</t>
  </si>
  <si>
    <t>±0.0061</t>
  </si>
  <si>
    <t>±1.2</t>
  </si>
  <si>
    <t>±0.0057</t>
  </si>
  <si>
    <t>±0.055</t>
  </si>
  <si>
    <t xml:space="preserve">   SiO2  </t>
  </si>
  <si>
    <t xml:space="preserve">   Al2O3 </t>
  </si>
  <si>
    <t xml:space="preserve">   SrO   </t>
  </si>
  <si>
    <t xml:space="preserve">   K2O   </t>
  </si>
  <si>
    <t xml:space="preserve">   CaO   </t>
  </si>
  <si>
    <t xml:space="preserve">   FeO   </t>
  </si>
  <si>
    <t xml:space="preserve">   MnO   </t>
  </si>
  <si>
    <t xml:space="preserve">   Na2O  </t>
  </si>
  <si>
    <t xml:space="preserve">   MgO   </t>
  </si>
  <si>
    <t xml:space="preserve">   Cl    </t>
  </si>
  <si>
    <t xml:space="preserve">  Total  </t>
  </si>
  <si>
    <t xml:space="preserve">   TiO2  </t>
  </si>
  <si>
    <t xml:space="preserve">   Nd2O3 </t>
  </si>
  <si>
    <t xml:space="preserve">   Y2O3  </t>
  </si>
  <si>
    <t xml:space="preserve">   F     </t>
  </si>
  <si>
    <t xml:space="preserve">   SO3   </t>
  </si>
  <si>
    <t xml:space="preserve">   BaO   </t>
  </si>
  <si>
    <t xml:space="preserve">   ZnO   </t>
  </si>
  <si>
    <t xml:space="preserve">   Gd2O3 </t>
  </si>
  <si>
    <t xml:space="preserve">   Yb2O3 </t>
  </si>
  <si>
    <t xml:space="preserve">   Dy2O3 </t>
  </si>
  <si>
    <t xml:space="preserve">   PbO   </t>
  </si>
  <si>
    <t>WR</t>
    <phoneticPr fontId="0" type="noConversion"/>
  </si>
  <si>
    <t>major gas</t>
  </si>
  <si>
    <t>noble gas isotopes</t>
  </si>
  <si>
    <t>x</t>
  </si>
  <si>
    <t>name</t>
  </si>
  <si>
    <t>wt. %</t>
  </si>
  <si>
    <t>calculated</t>
  </si>
  <si>
    <t xml:space="preserve">Fe2O3 </t>
  </si>
  <si>
    <t>ppmv</t>
  </si>
  <si>
    <t>vol %</t>
  </si>
  <si>
    <t>±0.047</t>
  </si>
  <si>
    <t>±0.0087</t>
  </si>
  <si>
    <t>±0.021</t>
  </si>
  <si>
    <t>±0.011</t>
  </si>
  <si>
    <t>±0.016</t>
  </si>
  <si>
    <t>±0.0055</t>
  </si>
  <si>
    <t>±0.0092</t>
  </si>
  <si>
    <t>±0.0069</t>
  </si>
  <si>
    <t>±0.035</t>
  </si>
  <si>
    <t>±0.024</t>
  </si>
  <si>
    <t>Location Name</t>
  </si>
  <si>
    <t>Sample ID</t>
  </si>
  <si>
    <t>Notes</t>
  </si>
  <si>
    <t>Ca</t>
  </si>
  <si>
    <t>Fe</t>
  </si>
  <si>
    <t>K</t>
  </si>
  <si>
    <t>Mg</t>
  </si>
  <si>
    <t>Mn</t>
  </si>
  <si>
    <t>Na</t>
  </si>
  <si>
    <t>Si</t>
  </si>
  <si>
    <t>Rb</t>
  </si>
  <si>
    <t>Sr</t>
  </si>
  <si>
    <t>Cs</t>
  </si>
  <si>
    <t>Ba</t>
  </si>
  <si>
    <t>Pb</t>
  </si>
  <si>
    <t>U</t>
  </si>
  <si>
    <t>Br</t>
  </si>
  <si>
    <t>Cl</t>
  </si>
  <si>
    <t>F</t>
  </si>
  <si>
    <t>SO4</t>
  </si>
  <si>
    <t>mg/kg</t>
  </si>
  <si>
    <t>Average</t>
  </si>
  <si>
    <t>SD</t>
  </si>
  <si>
    <t>Certified</t>
  </si>
  <si>
    <t>Recovery</t>
  </si>
  <si>
    <t>CO2</t>
  </si>
  <si>
    <t>vol.%</t>
  </si>
  <si>
    <t>total</t>
  </si>
  <si>
    <t>cations in water</t>
  </si>
  <si>
    <t>anions in water</t>
  </si>
  <si>
    <t>EMPA anlyses for minerals</t>
  </si>
  <si>
    <t>thin sections</t>
  </si>
  <si>
    <t>Fe2O3</t>
  </si>
  <si>
    <t>calc</t>
  </si>
  <si>
    <t>CO2 must be calculated because sample coating is with carbon</t>
  </si>
  <si>
    <t>Noble gas concentrations have been calculated assuming a total pressure of 1000 mbar in the sampling flasks; 2σ uncertainties are estimated at ~10-20%.</t>
  </si>
  <si>
    <r>
      <t>R</t>
    </r>
    <r>
      <rPr>
        <vertAlign val="subscript"/>
        <sz val="11"/>
        <color theme="1"/>
        <rFont val="Calibri"/>
        <family val="2"/>
        <scheme val="minor"/>
      </rPr>
      <t>A</t>
    </r>
  </si>
  <si>
    <r>
      <t>10</t>
    </r>
    <r>
      <rPr>
        <vertAlign val="superscript"/>
        <sz val="11"/>
        <color theme="1"/>
        <rFont val="Calibri"/>
        <family val="2"/>
        <scheme val="minor"/>
      </rPr>
      <t>–3</t>
    </r>
  </si>
  <si>
    <r>
      <t xml:space="preserve">10 </t>
    </r>
    <r>
      <rPr>
        <vertAlign val="superscript"/>
        <sz val="11"/>
        <color theme="1"/>
        <rFont val="Calibri"/>
        <family val="2"/>
        <scheme val="minor"/>
      </rPr>
      <t>3</t>
    </r>
  </si>
  <si>
    <t>Filtration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</si>
  <si>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</si>
  <si>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</si>
  <si>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</si>
  <si>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</si>
  <si>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</si>
  <si>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</si>
  <si>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</si>
  <si>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</si>
  <si>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</si>
  <si>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Y</t>
  </si>
  <si>
    <t>Ho</t>
  </si>
  <si>
    <t>Er</t>
  </si>
  <si>
    <t>Tm</t>
  </si>
  <si>
    <t>Yb</t>
  </si>
  <si>
    <t>Lu</t>
  </si>
  <si>
    <t>REE in water</t>
  </si>
  <si>
    <t>Li</t>
  </si>
  <si>
    <t>Cd</t>
  </si>
  <si>
    <t>Tl</t>
  </si>
  <si>
    <t>Th</t>
  </si>
  <si>
    <t>Be</t>
  </si>
  <si>
    <t>Sc</t>
  </si>
  <si>
    <t>Cr</t>
  </si>
  <si>
    <t>Co</t>
  </si>
  <si>
    <t>Ni</t>
  </si>
  <si>
    <t>Cu</t>
  </si>
  <si>
    <t>Zn</t>
  </si>
  <si>
    <t>Ga</t>
  </si>
  <si>
    <t>Nb</t>
  </si>
  <si>
    <t>Mo</t>
  </si>
  <si>
    <t>Sb</t>
  </si>
  <si>
    <t>V</t>
  </si>
  <si>
    <t>Ge</t>
  </si>
  <si>
    <t>As</t>
  </si>
  <si>
    <t>analysis type</t>
  </si>
  <si>
    <t>Total</t>
  </si>
  <si>
    <t>&lt;QL</t>
  </si>
  <si>
    <t xml:space="preserve">SiO2 </t>
  </si>
  <si>
    <t xml:space="preserve">Al2O3 </t>
  </si>
  <si>
    <t xml:space="preserve">MnO </t>
  </si>
  <si>
    <t xml:space="preserve">MgO </t>
  </si>
  <si>
    <t xml:space="preserve">CaO </t>
  </si>
  <si>
    <t xml:space="preserve">Na2O </t>
  </si>
  <si>
    <t xml:space="preserve">K2O </t>
  </si>
  <si>
    <t xml:space="preserve">P2O5 </t>
  </si>
  <si>
    <t xml:space="preserve">TiO2 </t>
  </si>
  <si>
    <t>LOI</t>
  </si>
  <si>
    <t>weight loss during fusion</t>
  </si>
  <si>
    <t>NA</t>
  </si>
  <si>
    <t>Zr</t>
  </si>
  <si>
    <t>wt.%</t>
  </si>
  <si>
    <t>&lt;0.1</t>
  </si>
  <si>
    <t xml:space="preserve"># licence: Creative Commons Attribution 4.0 International (CC BY 4.0); https://creativecommons.org/licenses/by/4.0/ 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</si>
  <si>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</si>
  <si>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</si>
  <si>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</si>
  <si>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</si>
  <si>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</si>
  <si>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</si>
  <si>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</si>
  <si>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</si>
  <si>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</si>
  <si>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</si>
  <si>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</si>
  <si>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</si>
  <si>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</si>
  <si>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</si>
  <si>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</si>
  <si>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</si>
  <si>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</si>
  <si>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</si>
  <si>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</si>
  <si>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</si>
  <si>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</si>
  <si>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</si>
  <si>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</si>
  <si>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</si>
  <si>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R24a</t>
  </si>
  <si>
    <t>R25</t>
  </si>
  <si>
    <t>Cyabararika bubbling spring</t>
  </si>
  <si>
    <t>Cyabararika spring 2</t>
  </si>
  <si>
    <t>Rubindi bubbling spring-2</t>
  </si>
  <si>
    <t>Iriba thermal spring-2</t>
  </si>
  <si>
    <t>Iriba cold spring</t>
  </si>
  <si>
    <t>Karago thermal spring -1</t>
  </si>
  <si>
    <t>Gisenyi thermal 1</t>
  </si>
  <si>
    <t>Gisenyi thermal 2</t>
  </si>
  <si>
    <t>Gishiji cold spring</t>
  </si>
  <si>
    <t>Josi thermal spring</t>
  </si>
  <si>
    <t>Josi 2</t>
  </si>
  <si>
    <t>Gacaca cold spring</t>
  </si>
  <si>
    <t>Mpatsi thermal spring</t>
  </si>
  <si>
    <t>Mpatsi cold spring</t>
  </si>
  <si>
    <t>Nyamasheke cold spring-1</t>
  </si>
  <si>
    <t>Nyamasheke cold spring-2</t>
  </si>
  <si>
    <t>Ruhwa thermal spring</t>
  </si>
  <si>
    <t>Bize thermal spring-2</t>
  </si>
  <si>
    <t>Bize thermal spring-1</t>
  </si>
  <si>
    <t>Kizura cold spring (Gikundamavura)</t>
  </si>
  <si>
    <t>Mpinga(?) cold spring</t>
  </si>
  <si>
    <t>Mashyuza thermal spring-2</t>
  </si>
  <si>
    <t>Mashyuza thermal spring-1</t>
  </si>
  <si>
    <t>Mashyuza fresh water spring</t>
  </si>
  <si>
    <t>Kankuba</t>
  </si>
  <si>
    <t>Altitude</t>
  </si>
  <si>
    <t>m (asl)</t>
  </si>
  <si>
    <t>* in situ where possible</t>
  </si>
  <si>
    <t>stone framed pool, made by germans between fields (info poster), people drink sparkling water</t>
  </si>
  <si>
    <t>natural stone pool, people drink water, in the fields</t>
  </si>
  <si>
    <t>Chinese construction site near by, in green fields, small fresh water stream, boy asked, if fish farming would be feasible here.</t>
  </si>
  <si>
    <t>long walk and passing a river, water has oily film, between slopes and fields, metamorphic mica  shist, some gabbro boulders</t>
  </si>
  <si>
    <t>long and fast walk up through farm land and eucalyptus trees, to a little green field with spring. lady as land owner, all green, shists totally weathered, everywhere mica</t>
  </si>
  <si>
    <t>at lake site multiple water springs in mud, endless long and slippery way, a man with blue hat</t>
  </si>
  <si>
    <t>small spring of natural hot water release at Lake Kuvu from mica rich rock, not directly on the lake</t>
  </si>
  <si>
    <t>natural hot water release at Lake Kuvu from carbonate rock, SPA aside with entrance fee, carbonate precipitates, travertin like</t>
  </si>
  <si>
    <t>water runs from below gras cover, agricultural site with banana</t>
  </si>
  <si>
    <t>N-S fault, long  and 2km wide valley, multiple gas and water vents along slope in field</t>
  </si>
  <si>
    <t>same fault, middle of plantation</t>
  </si>
  <si>
    <t>heavy rain, water runs out of pipe out of the hill, near the road, near the water fall with crashed LKW and poor singers, hotel analyses</t>
  </si>
  <si>
    <t>arteficially pod with bubbling warm water</t>
  </si>
  <si>
    <t>water runs out of pipe out of the hill</t>
  </si>
  <si>
    <t>on way to Lake Kivu shore we stop at water which runs out of pipe in agri field, only water, steep path down</t>
  </si>
  <si>
    <t>Lake Kivu shore, small framed water spring below laterite deposit/ quarry</t>
  </si>
  <si>
    <t>Ruhwe river, all pebbles, cave like access to fresh water outflow, colourful precipitates/ biostuff</t>
  </si>
  <si>
    <t>drinking water from pipe in sealed basin</t>
  </si>
  <si>
    <t>drinking water from pipe, rice field</t>
  </si>
  <si>
    <t>Limestone open pit mining area, hot water fall, carbonate is only porous rock in which water runs through, carbonate has shells: source probably a lake</t>
  </si>
  <si>
    <t>above pit mining aea, recration area with pond (men swimming) with bubbling water, many large and deep sink holes, dead birds</t>
  </si>
  <si>
    <t>sealed water spring, off the road between mining area and recreation area, in the rice fields</t>
  </si>
  <si>
    <t>at the road</t>
  </si>
  <si>
    <t>fault zone with river</t>
  </si>
  <si>
    <t>fault zone</t>
  </si>
  <si>
    <t>depression at lake shore</t>
  </si>
  <si>
    <t>major Kivu fault</t>
  </si>
  <si>
    <t>fault at valley slope</t>
  </si>
  <si>
    <t>dolines</t>
  </si>
  <si>
    <t xml:space="preserve">organic rich mud </t>
  </si>
  <si>
    <t>basalt</t>
  </si>
  <si>
    <t>mica shist, gabbro</t>
  </si>
  <si>
    <t>2: shists and kind of sandstone?</t>
  </si>
  <si>
    <t>mic carb and mic arich</t>
  </si>
  <si>
    <t>carbonate</t>
  </si>
  <si>
    <t>Kibaran metamorphic phyllite, quarzite</t>
  </si>
  <si>
    <t>black mica shist, quarzite</t>
  </si>
  <si>
    <t>2 mica granite from agri-site above</t>
  </si>
  <si>
    <t>muddy</t>
  </si>
  <si>
    <t>agricultural site with loose rocks, shale, basalt, phyllite</t>
  </si>
  <si>
    <t>Travertine</t>
  </si>
  <si>
    <t>Travertine and quarzite, also pebbles of amphibolite</t>
  </si>
  <si>
    <t>weathered basalt, laterite in rice and Café field</t>
  </si>
  <si>
    <t>no</t>
  </si>
  <si>
    <t>no of pieces</t>
  </si>
  <si>
    <t>no of bags</t>
  </si>
  <si>
    <t>water from pipe</t>
  </si>
  <si>
    <t>8/2025 R17 scale</t>
  </si>
  <si>
    <t>8/2025 R17 fresh basalt</t>
  </si>
  <si>
    <t>8/2025 R18 travertine</t>
  </si>
  <si>
    <t>8/2025 R19 travertine</t>
  </si>
  <si>
    <t>8/2025 R22 carbonate</t>
  </si>
  <si>
    <t>8/2025 R10 shist</t>
  </si>
  <si>
    <t>SO3</t>
  </si>
  <si>
    <t>R1*</t>
  </si>
  <si>
    <t>R2*</t>
  </si>
  <si>
    <t>R3*</t>
  </si>
  <si>
    <t>Cyabaraika</t>
  </si>
  <si>
    <t>Rubindi</t>
  </si>
  <si>
    <t xml:space="preserve">Iriba </t>
  </si>
  <si>
    <t>Karago</t>
  </si>
  <si>
    <t>Gisenyi</t>
  </si>
  <si>
    <t>Gishiji</t>
  </si>
  <si>
    <t>Josi</t>
  </si>
  <si>
    <t xml:space="preserve">Gacaca </t>
  </si>
  <si>
    <t>Mpatsi</t>
  </si>
  <si>
    <t>Nyamasheke</t>
  </si>
  <si>
    <t>Bize</t>
  </si>
  <si>
    <t>Kizura</t>
  </si>
  <si>
    <t>Mpinga ?</t>
  </si>
  <si>
    <t>Mashyuza</t>
  </si>
  <si>
    <t>bubbling spring</t>
  </si>
  <si>
    <t>bubbling spring 2</t>
  </si>
  <si>
    <t>thermal spring 2</t>
  </si>
  <si>
    <t xml:space="preserve">cold spring </t>
  </si>
  <si>
    <t>thermal spring 1</t>
  </si>
  <si>
    <t xml:space="preserve">thermal 1 </t>
  </si>
  <si>
    <t>thermal 2</t>
  </si>
  <si>
    <t>cold spring</t>
  </si>
  <si>
    <t>thermal spring</t>
  </si>
  <si>
    <t>cold  spring 1</t>
  </si>
  <si>
    <t>cold  spring 2</t>
  </si>
  <si>
    <t xml:space="preserve">thermal spring </t>
  </si>
  <si>
    <t>coldspring</t>
  </si>
  <si>
    <t>fresh water spring</t>
  </si>
  <si>
    <t>water from spring</t>
  </si>
  <si>
    <t>na</t>
  </si>
  <si>
    <t>&lt; 0.005</t>
  </si>
  <si>
    <t>&lt; 1</t>
  </si>
  <si>
    <t>Al</t>
  </si>
  <si>
    <t>B</t>
  </si>
  <si>
    <t>&lt; 0.1</t>
  </si>
  <si>
    <t>&lt; 0.01</t>
  </si>
  <si>
    <t>µg/l</t>
  </si>
  <si>
    <t>REY</t>
  </si>
  <si>
    <t>mg/l</t>
  </si>
  <si>
    <t>&lt;0,2</t>
  </si>
  <si>
    <t>&lt;0,01</t>
  </si>
  <si>
    <t>NO3</t>
  </si>
  <si>
    <t>NO2</t>
  </si>
  <si>
    <t>&lt;0,1</t>
  </si>
  <si>
    <t>in field [µm]</t>
  </si>
  <si>
    <t>xx</t>
  </si>
  <si>
    <t xml:space="preserve">   HfO2  </t>
  </si>
  <si>
    <t xml:space="preserve">   ZrO2  </t>
  </si>
  <si>
    <t xml:space="preserve">   Sc2O3 </t>
  </si>
  <si>
    <t xml:space="preserve">   GeO2  </t>
  </si>
  <si>
    <t xml:space="preserve">R7_Zirc1 </t>
  </si>
  <si>
    <t xml:space="preserve">R7_Zirc2 </t>
  </si>
  <si>
    <t xml:space="preserve">R7_Zirc3 </t>
  </si>
  <si>
    <t xml:space="preserve">R7_Zirc4rim </t>
  </si>
  <si>
    <t xml:space="preserve">R7_Zirc4core </t>
  </si>
  <si>
    <t xml:space="preserve">R7_Zirc5core </t>
  </si>
  <si>
    <t xml:space="preserve">R7_Zirc5rim </t>
  </si>
  <si>
    <t xml:space="preserve">R7_Zirc6 </t>
  </si>
  <si>
    <t xml:space="preserve">R7_Zirc6inMica7 </t>
  </si>
  <si>
    <t xml:space="preserve">R7_Zirc5inMica8 </t>
  </si>
  <si>
    <t xml:space="preserve">R10_Zirc1core </t>
  </si>
  <si>
    <t xml:space="preserve">R10_Zirc1mantle </t>
  </si>
  <si>
    <t xml:space="preserve">R10_Zirc1rim </t>
  </si>
  <si>
    <t xml:space="preserve">R10_Zirc2 </t>
  </si>
  <si>
    <t xml:space="preserve">R10_Zirc3 </t>
  </si>
  <si>
    <t xml:space="preserve">R10_Zirc4 </t>
  </si>
  <si>
    <t xml:space="preserve">R10_Zirc5 </t>
  </si>
  <si>
    <t xml:space="preserve">R10_Zirc5rim </t>
  </si>
  <si>
    <t xml:space="preserve">R17_Carb1 </t>
  </si>
  <si>
    <t xml:space="preserve">R17_Carb2 </t>
  </si>
  <si>
    <t xml:space="preserve">R17_Carb3 </t>
  </si>
  <si>
    <t xml:space="preserve">R17_Carb4 </t>
  </si>
  <si>
    <t xml:space="preserve">R17_Carb4rim </t>
  </si>
  <si>
    <t xml:space="preserve">R17_Carb5 </t>
  </si>
  <si>
    <t xml:space="preserve">R17_Carb6 </t>
  </si>
  <si>
    <t xml:space="preserve">R17_scale_CarbvesicleCore </t>
  </si>
  <si>
    <t xml:space="preserve">R17_scale_CarbvesicleMantle </t>
  </si>
  <si>
    <t xml:space="preserve">R17_scale_CarbvesicleRim </t>
  </si>
  <si>
    <t xml:space="preserve">R17_scale_RiAroundSample Line 001 </t>
  </si>
  <si>
    <t xml:space="preserve">R17_scale_RiAroundSample Line 002 </t>
  </si>
  <si>
    <t xml:space="preserve">R17_scale_RiAroundSample Line 003 </t>
  </si>
  <si>
    <t xml:space="preserve">R17_scale_RiAroundSample Line 004 </t>
  </si>
  <si>
    <t xml:space="preserve">R17_scale_RiAroundSample Line 005 </t>
  </si>
  <si>
    <t xml:space="preserve">R17_scale_RiAroundSample Line 006 </t>
  </si>
  <si>
    <t xml:space="preserve">R17_scale_RiAroundSample Line 007 </t>
  </si>
  <si>
    <t xml:space="preserve">R17_scale_RiAroundSample Line 008 </t>
  </si>
  <si>
    <t xml:space="preserve">R19_CarbProfile Line 001 </t>
  </si>
  <si>
    <t xml:space="preserve">R19_CarbProfile Line 002 </t>
  </si>
  <si>
    <t xml:space="preserve">R19_CarbProfile Line 003 </t>
  </si>
  <si>
    <t xml:space="preserve">R19_CarbProfile Line 004 </t>
  </si>
  <si>
    <t xml:space="preserve">R19_CarbProfile Line 005 </t>
  </si>
  <si>
    <t xml:space="preserve">R19_CarbProfile Line 006 </t>
  </si>
  <si>
    <t xml:space="preserve">R19_CarbProfile Line 007 </t>
  </si>
  <si>
    <t xml:space="preserve">R19_CarbProfile Line 008 </t>
  </si>
  <si>
    <t xml:space="preserve">R19_CarbProfile Line 009 </t>
  </si>
  <si>
    <t xml:space="preserve">R19_CarbProfile Line 010 </t>
  </si>
  <si>
    <t xml:space="preserve">R19_CarbProfile Line 011 </t>
  </si>
  <si>
    <t xml:space="preserve">R19_CarbProfile Line 012 </t>
  </si>
  <si>
    <t xml:space="preserve">R19_CarbProfile Line 013 </t>
  </si>
  <si>
    <t xml:space="preserve">R19_CarbProfile Line 014 </t>
  </si>
  <si>
    <t xml:space="preserve">R19_CarbProfile Line 015 </t>
  </si>
  <si>
    <t xml:space="preserve">R22_Carb2_nonporous Line 001 </t>
  </si>
  <si>
    <t xml:space="preserve">R22_Carb2_nonporous Line 002 </t>
  </si>
  <si>
    <t xml:space="preserve">R22_Carb2_nonporous Line 003 </t>
  </si>
  <si>
    <t xml:space="preserve">R22_Carb2_nonporous Line 004 </t>
  </si>
  <si>
    <t xml:space="preserve">R22_Carb2_nonporous Line 005 </t>
  </si>
  <si>
    <t xml:space="preserve">R22_Carb2_nonporous Line 006 </t>
  </si>
  <si>
    <t xml:space="preserve">R22_Carb2_porous Line 001 </t>
  </si>
  <si>
    <t xml:space="preserve">R22_Carb2_porous Line 002 </t>
  </si>
  <si>
    <t xml:space="preserve">R22_Carb2_porous Line 003 </t>
  </si>
  <si>
    <t xml:space="preserve">R22_Carb2_porous Line 004 </t>
  </si>
  <si>
    <t xml:space="preserve">R22_Carb2_porous Line 005 </t>
  </si>
  <si>
    <t xml:space="preserve">R22_Carb2_porous Line 006 </t>
  </si>
  <si>
    <t xml:space="preserve">R22_Carb2_porous Line 007 </t>
  </si>
  <si>
    <t xml:space="preserve">R22_Carb2_porous Line 008 </t>
  </si>
  <si>
    <t xml:space="preserve">R22_Carb2_porous Line 009 </t>
  </si>
  <si>
    <t xml:space="preserve">R22_Carb2_porous Line 010 </t>
  </si>
  <si>
    <t xml:space="preserve">R22_BaryteNeedle1 </t>
  </si>
  <si>
    <t xml:space="preserve">R22_BaryteNeedle2 </t>
  </si>
  <si>
    <t xml:space="preserve">R22_BaryteNeedle3 </t>
  </si>
  <si>
    <t xml:space="preserve">R22_BaryteNeedle4 </t>
  </si>
  <si>
    <t xml:space="preserve">R22_MnBaFe-Oxide </t>
  </si>
  <si>
    <t xml:space="preserve">R22_Ti-Oxide </t>
  </si>
  <si>
    <t xml:space="preserve">R22_MnBaFe-Oxide_2 </t>
  </si>
  <si>
    <t xml:space="preserve">R22_MnBaFe-Oxide_3 </t>
  </si>
  <si>
    <t xml:space="preserve">R22_MnBaFe-Oxide_4 </t>
  </si>
  <si>
    <t xml:space="preserve">R22_Carb_homogeneous Line 001 </t>
  </si>
  <si>
    <t xml:space="preserve">R22_Carb_homogeneous Line 002 </t>
  </si>
  <si>
    <t xml:space="preserve">R22_Carb_homogeneous Line 003 </t>
  </si>
  <si>
    <t xml:space="preserve">R22_Carb_homogeneous Line 004 </t>
  </si>
  <si>
    <t xml:space="preserve">R22_Carb_homogeneous Line 005 </t>
  </si>
  <si>
    <t xml:space="preserve">R22_Carb_homogeneous Line 006 </t>
  </si>
  <si>
    <t xml:space="preserve">R22_Carb_homogeneous Line 007 </t>
  </si>
  <si>
    <t xml:space="preserve">R22_Carb_homogeneous Line 008 </t>
  </si>
  <si>
    <t xml:space="preserve">R22_Carb_homogeneous Line 009 </t>
  </si>
  <si>
    <t xml:space="preserve">R22_Carb_homogeneous Line 010 </t>
  </si>
  <si>
    <t xml:space="preserve">R22_BaryteNeedle5 </t>
  </si>
  <si>
    <t xml:space="preserve">R22_BaryteNeedle6 </t>
  </si>
  <si>
    <t xml:space="preserve">R22_BaryteNeedle7 </t>
  </si>
  <si>
    <t xml:space="preserve">R22_BaryteNeedle8 </t>
  </si>
  <si>
    <t xml:space="preserve">R22_BaryteNeedle9 </t>
  </si>
  <si>
    <t xml:space="preserve">R22_Carb_ Line 001 </t>
  </si>
  <si>
    <t xml:space="preserve">R22_Carb_ Line 002 </t>
  </si>
  <si>
    <t xml:space="preserve">R22_Carb_ Line 003 </t>
  </si>
  <si>
    <t xml:space="preserve">R22_Carb_ Line 004 </t>
  </si>
  <si>
    <t xml:space="preserve">R22_Carb_ Line 005 </t>
  </si>
  <si>
    <t xml:space="preserve">R22_Carb_ Line 006 </t>
  </si>
  <si>
    <t xml:space="preserve">   B2O3  </t>
  </si>
  <si>
    <t xml:space="preserve">R7_ToumCore </t>
  </si>
  <si>
    <t>foitite</t>
  </si>
  <si>
    <t xml:space="preserve">R7_ToumMantle1 </t>
  </si>
  <si>
    <t xml:space="preserve">R7_ToumMantle2 </t>
  </si>
  <si>
    <t>schorl</t>
  </si>
  <si>
    <t>weathered tourm</t>
  </si>
  <si>
    <t>interpretation</t>
  </si>
  <si>
    <t xml:space="preserve">R7_Phyllo </t>
  </si>
  <si>
    <t xml:space="preserve">R7_FeldAtPhyllo </t>
  </si>
  <si>
    <t xml:space="preserve">R7_Feld2AtPhyllo </t>
  </si>
  <si>
    <t xml:space="preserve">R7_Mica1 </t>
  </si>
  <si>
    <t xml:space="preserve">R7_Mica2 </t>
  </si>
  <si>
    <t xml:space="preserve">R7_Mica3 </t>
  </si>
  <si>
    <t xml:space="preserve">R7_Mica5 </t>
  </si>
  <si>
    <t xml:space="preserve">R7_Mica6 </t>
  </si>
  <si>
    <t xml:space="preserve">R7_Mica9 </t>
  </si>
  <si>
    <t xml:space="preserve">R7_Mica10 </t>
  </si>
  <si>
    <t xml:space="preserve">R10_Mica1 </t>
  </si>
  <si>
    <t xml:space="preserve">R10_Mica2 </t>
  </si>
  <si>
    <t xml:space="preserve">R10_Mica4 </t>
  </si>
  <si>
    <t xml:space="preserve">R10_Mica5 </t>
  </si>
  <si>
    <t xml:space="preserve">R10_FeO_vein_unpolished_5micron </t>
  </si>
  <si>
    <t xml:space="preserve">R10_FeO_vein_unpolished_8micron </t>
  </si>
  <si>
    <t xml:space="preserve">R10_FeO_vein_unpolished_6micron </t>
  </si>
  <si>
    <t xml:space="preserve">R10_FeO_vein_unpolished_4micron </t>
  </si>
  <si>
    <t xml:space="preserve">R10_FeO_vein_unpolished_pseudoAfterMica </t>
  </si>
  <si>
    <t xml:space="preserve">R10_FeO_MicaVein1 </t>
  </si>
  <si>
    <t xml:space="preserve">R10_FeO_MicaVein2 </t>
  </si>
  <si>
    <t xml:space="preserve">R10_FeO_MicaVein3 </t>
  </si>
  <si>
    <t xml:space="preserve">R10_FeO_MicaVein5 </t>
  </si>
  <si>
    <t xml:space="preserve">R17_Plag1 </t>
  </si>
  <si>
    <t xml:space="preserve">R17_Plag2 </t>
  </si>
  <si>
    <t xml:space="preserve">R17_Plag3 </t>
  </si>
  <si>
    <t xml:space="preserve">R17_Plag4 </t>
  </si>
  <si>
    <t xml:space="preserve">R17_PhylloAfterOpx </t>
  </si>
  <si>
    <t xml:space="preserve">R17_scale_Oxides1 </t>
  </si>
  <si>
    <t xml:space="preserve">R17_scale_Oxides2 </t>
  </si>
  <si>
    <t xml:space="preserve">R17_scale_Oxides3 </t>
  </si>
  <si>
    <t xml:space="preserve">R17_scale_Oxides4 </t>
  </si>
  <si>
    <t xml:space="preserve">R17_scale_Oxides5 </t>
  </si>
  <si>
    <t xml:space="preserve">R17_scale_Oxides6 </t>
  </si>
  <si>
    <t xml:space="preserve">R17_scale_Oxides7core </t>
  </si>
  <si>
    <t xml:space="preserve">R17_scale_Oxides7mantle </t>
  </si>
  <si>
    <t xml:space="preserve">R17_scale_Oxides7rim </t>
  </si>
  <si>
    <t xml:space="preserve">R17_scale_Oxides8centre </t>
  </si>
  <si>
    <t xml:space="preserve">R17_scale_Oxides9 </t>
  </si>
  <si>
    <t xml:space="preserve">R17_scale_Oxides10 </t>
  </si>
  <si>
    <t xml:space="preserve">R17_scale_Oxides11 </t>
  </si>
  <si>
    <t xml:space="preserve">R17_scale_Oxides12 </t>
  </si>
  <si>
    <t xml:space="preserve">R17_scale_Oxides13 </t>
  </si>
  <si>
    <t xml:space="preserve">R17_scale_Oxides14 </t>
  </si>
  <si>
    <t xml:space="preserve">R17_scale_Oxides15 </t>
  </si>
  <si>
    <t xml:space="preserve">R17_scale_Oxides16 </t>
  </si>
  <si>
    <t xml:space="preserve">R17_scale_Oxides17 </t>
  </si>
  <si>
    <t>Cl=O2</t>
  </si>
  <si>
    <t>F=O2</t>
  </si>
  <si>
    <t>sum (corr.)</t>
  </si>
  <si>
    <t>R7_ToumMantle3 / rim</t>
  </si>
  <si>
    <t>– : not determined</t>
  </si>
  <si>
    <t>gas</t>
  </si>
  <si>
    <t xml:space="preserve">Ar </t>
  </si>
  <si>
    <t xml:space="preserve">H2 </t>
  </si>
  <si>
    <t xml:space="preserve">O2 </t>
  </si>
  <si>
    <t xml:space="preserve">N2 </t>
  </si>
  <si>
    <t xml:space="preserve">He </t>
  </si>
  <si>
    <t xml:space="preserve">CH4 </t>
  </si>
  <si>
    <t xml:space="preserve"> vol. %</t>
  </si>
  <si>
    <t xml:space="preserve">bubbling spring </t>
  </si>
  <si>
    <t xml:space="preserve">R23 </t>
  </si>
  <si>
    <t xml:space="preserve">location </t>
  </si>
  <si>
    <t>sampling condition</t>
  </si>
  <si>
    <t>sample ID/ unit</t>
  </si>
  <si>
    <t>±2.6</t>
  </si>
  <si>
    <t>±0.0015</t>
  </si>
  <si>
    <t>±0.015</t>
  </si>
  <si>
    <t>±0.69</t>
  </si>
  <si>
    <t>±12</t>
  </si>
  <si>
    <t>±0.090</t>
  </si>
  <si>
    <t>±0.071</t>
  </si>
  <si>
    <t>±0.0065</t>
  </si>
  <si>
    <t>±0.027</t>
  </si>
  <si>
    <t>±0.0077</t>
  </si>
  <si>
    <t>±45</t>
  </si>
  <si>
    <t>±0.94</t>
  </si>
  <si>
    <t>±0.0009</t>
  </si>
  <si>
    <t>±0.0024</t>
  </si>
  <si>
    <t>±0.0039</t>
  </si>
  <si>
    <t>±0.014</t>
  </si>
  <si>
    <t>±0.0081</t>
  </si>
  <si>
    <t>±0.0059</t>
  </si>
  <si>
    <t>±40</t>
  </si>
  <si>
    <t>±41</t>
  </si>
  <si>
    <t>±0.075</t>
  </si>
  <si>
    <t>±21</t>
  </si>
  <si>
    <t>±0.00065</t>
  </si>
  <si>
    <t>±530</t>
  </si>
  <si>
    <t>±340</t>
  </si>
  <si>
    <t>±29</t>
  </si>
  <si>
    <t>±0.0084</t>
  </si>
  <si>
    <t>±0.00034</t>
  </si>
  <si>
    <t>±0.0049</t>
  </si>
  <si>
    <t>±0.0037</t>
  </si>
  <si>
    <t>±27</t>
  </si>
  <si>
    <t>±2.0</t>
  </si>
  <si>
    <t>±0.0033</t>
  </si>
  <si>
    <t>±0.0028</t>
  </si>
  <si>
    <t>±0.0036</t>
  </si>
  <si>
    <t>±0.0073</t>
  </si>
  <si>
    <t>±120</t>
  </si>
  <si>
    <t>±0.074</t>
  </si>
  <si>
    <t>±1.7</t>
  </si>
  <si>
    <t>±0.00059</t>
  </si>
  <si>
    <t>±0.0041</t>
  </si>
  <si>
    <t>±0.0044</t>
  </si>
  <si>
    <t>±0.0040</t>
  </si>
  <si>
    <t>±190</t>
  </si>
  <si>
    <t>±60</t>
  </si>
  <si>
    <t>±0.66</t>
  </si>
  <si>
    <t>±7.2</t>
  </si>
  <si>
    <t>±0.0070</t>
  </si>
  <si>
    <t>±0.0047</t>
  </si>
  <si>
    <t>±300</t>
  </si>
  <si>
    <t>±180</t>
  </si>
  <si>
    <t>±0.81</t>
  </si>
  <si>
    <t>±13</t>
  </si>
  <si>
    <t>±0.088</t>
  </si>
  <si>
    <t>±0.0013</t>
  </si>
  <si>
    <t>±0.050</t>
  </si>
  <si>
    <t>±270</t>
  </si>
  <si>
    <t>±160</t>
  </si>
  <si>
    <t>±14</t>
  </si>
  <si>
    <t>±0.0090</t>
  </si>
  <si>
    <t>±0.00080</t>
  </si>
  <si>
    <t>±0.0078</t>
  </si>
  <si>
    <t>±260</t>
  </si>
  <si>
    <t>±140</t>
  </si>
  <si>
    <t>±0.78</t>
  </si>
  <si>
    <t>±0.00055</t>
  </si>
  <si>
    <t>±0.0042</t>
  </si>
  <si>
    <t>±200</t>
  </si>
  <si>
    <t>±210</t>
  </si>
  <si>
    <t>±0.078</t>
  </si>
  <si>
    <t>±0.00026</t>
  </si>
  <si>
    <t>±0.0063</t>
  </si>
  <si>
    <t>±0.022</t>
  </si>
  <si>
    <t>±0.0080</t>
  </si>
  <si>
    <t>±0.056</t>
  </si>
  <si>
    <t>±0.90</t>
  </si>
  <si>
    <t>±0.076</t>
  </si>
  <si>
    <t>±0.00043</t>
  </si>
  <si>
    <t>±0.0018</t>
  </si>
  <si>
    <t>±0.0064</t>
  </si>
  <si>
    <t>±0.46</t>
  </si>
  <si>
    <t>±37</t>
  </si>
  <si>
    <t>±0.042</t>
  </si>
  <si>
    <t>±0.00045</t>
  </si>
  <si>
    <t>±0.0031</t>
  </si>
  <si>
    <t>±0.0066</t>
  </si>
  <si>
    <t>sample ID / unit</t>
  </si>
  <si>
    <t>Temperature*</t>
  </si>
  <si>
    <t>Conductivity*</t>
  </si>
  <si>
    <t>pH*</t>
  </si>
  <si>
    <t>HCO3- Alkalinity*</t>
  </si>
  <si>
    <t>redox*</t>
  </si>
  <si>
    <t>x: preparation and/ or analysis was done</t>
  </si>
  <si>
    <t>XRF</t>
  </si>
  <si>
    <t>test_biotite (Astimex)</t>
  </si>
  <si>
    <t>test_orthoclase (Geo MK II)</t>
  </si>
  <si>
    <t>R7_Mica</t>
  </si>
  <si>
    <t xml:space="preserve">R7_FeO_Ge?_unpolished1_10micron </t>
  </si>
  <si>
    <t xml:space="preserve">R7_FeO_Ge?_unpolished2_1micron </t>
  </si>
  <si>
    <t xml:space="preserve">R7_FeO_Ge?_unpolished3_10micron </t>
  </si>
  <si>
    <t xml:space="preserve">R7_FeO_Ge?_unpolished3_6micron </t>
  </si>
  <si>
    <t>standard</t>
  </si>
  <si>
    <t>702_zircon (GeoMKII)</t>
  </si>
  <si>
    <t>n</t>
  </si>
  <si>
    <t>SPS-SW2</t>
  </si>
  <si>
    <t>reference material, batch 143</t>
  </si>
  <si>
    <t>– : not determined/ not taken</t>
  </si>
  <si>
    <t>detection limit of element</t>
  </si>
  <si>
    <t>detection limit of element (1𝛔)</t>
  </si>
  <si>
    <t>&lt;0.01</t>
  </si>
  <si>
    <t>*precipitation occurred, pH neutral</t>
  </si>
  <si>
    <r>
      <t>4</t>
    </r>
    <r>
      <rPr>
        <sz val="11"/>
        <color theme="1"/>
        <rFont val="Calibri"/>
        <family val="2"/>
        <scheme val="minor"/>
      </rPr>
      <t>He</t>
    </r>
  </si>
  <si>
    <r>
      <t>20</t>
    </r>
    <r>
      <rPr>
        <sz val="11"/>
        <color theme="1"/>
        <rFont val="Calibri"/>
        <family val="2"/>
        <scheme val="minor"/>
      </rPr>
      <t>Ne</t>
    </r>
  </si>
  <si>
    <r>
      <t>40</t>
    </r>
    <r>
      <rPr>
        <sz val="11"/>
        <color theme="1"/>
        <rFont val="Calibri"/>
        <family val="2"/>
        <scheme val="minor"/>
      </rPr>
      <t>Ar</t>
    </r>
  </si>
  <si>
    <r>
      <t>84</t>
    </r>
    <r>
      <rPr>
        <sz val="11"/>
        <color theme="1"/>
        <rFont val="Calibri"/>
        <family val="2"/>
        <scheme val="minor"/>
      </rPr>
      <t>Kr</t>
    </r>
  </si>
  <si>
    <r>
      <t>132</t>
    </r>
    <r>
      <rPr>
        <sz val="11"/>
        <color theme="1"/>
        <rFont val="Calibri"/>
        <family val="2"/>
        <scheme val="minor"/>
      </rPr>
      <t>Xe</t>
    </r>
  </si>
  <si>
    <r>
      <t>3</t>
    </r>
    <r>
      <rPr>
        <sz val="11"/>
        <color theme="1"/>
        <rFont val="Calibri"/>
        <family val="2"/>
        <scheme val="minor"/>
      </rPr>
      <t>He/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He</t>
    </r>
  </si>
  <si>
    <r>
      <t>20</t>
    </r>
    <r>
      <rPr>
        <sz val="11"/>
        <color theme="1"/>
        <rFont val="Calibri"/>
        <family val="2"/>
        <scheme val="minor"/>
      </rPr>
      <t>Ne/</t>
    </r>
    <r>
      <rPr>
        <vertAlign val="superscript"/>
        <sz val="11"/>
        <color theme="1"/>
        <rFont val="Calibri"/>
        <family val="2"/>
        <scheme val="minor"/>
      </rPr>
      <t>22</t>
    </r>
    <r>
      <rPr>
        <sz val="11"/>
        <color theme="1"/>
        <rFont val="Calibri"/>
        <family val="2"/>
        <scheme val="minor"/>
      </rPr>
      <t>Ne</t>
    </r>
  </si>
  <si>
    <r>
      <t>21</t>
    </r>
    <r>
      <rPr>
        <sz val="11"/>
        <color theme="1"/>
        <rFont val="Calibri"/>
        <family val="2"/>
        <scheme val="minor"/>
      </rPr>
      <t>Ne/</t>
    </r>
    <r>
      <rPr>
        <vertAlign val="superscript"/>
        <sz val="11"/>
        <color theme="1"/>
        <rFont val="Calibri"/>
        <family val="2"/>
        <scheme val="minor"/>
      </rPr>
      <t>22</t>
    </r>
    <r>
      <rPr>
        <sz val="11"/>
        <color theme="1"/>
        <rFont val="Calibri"/>
        <family val="2"/>
        <scheme val="minor"/>
      </rPr>
      <t>Ne</t>
    </r>
  </si>
  <si>
    <r>
      <t>40</t>
    </r>
    <r>
      <rPr>
        <sz val="11"/>
        <color theme="1"/>
        <rFont val="Calibri"/>
        <family val="2"/>
        <scheme val="minor"/>
      </rPr>
      <t>Ar/</t>
    </r>
    <r>
      <rPr>
        <vertAlign val="superscript"/>
        <sz val="11"/>
        <color theme="1"/>
        <rFont val="Calibri"/>
        <family val="2"/>
        <scheme val="minor"/>
      </rPr>
      <t>36</t>
    </r>
    <r>
      <rPr>
        <sz val="11"/>
        <color theme="1"/>
        <rFont val="Calibri"/>
        <family val="2"/>
        <scheme val="minor"/>
      </rPr>
      <t>Ar</t>
    </r>
  </si>
  <si>
    <r>
      <t>38</t>
    </r>
    <r>
      <rPr>
        <sz val="11"/>
        <color theme="1"/>
        <rFont val="Calibri"/>
        <family val="2"/>
        <scheme val="minor"/>
      </rPr>
      <t>Ar/</t>
    </r>
    <r>
      <rPr>
        <vertAlign val="superscript"/>
        <sz val="11"/>
        <color theme="1"/>
        <rFont val="Calibri"/>
        <family val="2"/>
        <scheme val="minor"/>
      </rPr>
      <t>36</t>
    </r>
    <r>
      <rPr>
        <sz val="11"/>
        <color theme="1"/>
        <rFont val="Calibri"/>
        <family val="2"/>
        <scheme val="minor"/>
      </rPr>
      <t>Ar</t>
    </r>
  </si>
  <si>
    <r>
      <t>128</t>
    </r>
    <r>
      <rPr>
        <sz val="11"/>
        <color theme="1"/>
        <rFont val="Calibri"/>
        <family val="2"/>
        <scheme val="minor"/>
      </rPr>
      <t>Xe/</t>
    </r>
    <r>
      <rPr>
        <vertAlign val="superscript"/>
        <sz val="11"/>
        <color theme="1"/>
        <rFont val="Calibri"/>
        <family val="2"/>
        <scheme val="minor"/>
      </rPr>
      <t>132</t>
    </r>
    <r>
      <rPr>
        <sz val="11"/>
        <color theme="1"/>
        <rFont val="Calibri"/>
        <family val="2"/>
        <scheme val="minor"/>
      </rPr>
      <t>Xe</t>
    </r>
  </si>
  <si>
    <r>
      <t>129</t>
    </r>
    <r>
      <rPr>
        <sz val="11"/>
        <color theme="1"/>
        <rFont val="Calibri"/>
        <family val="2"/>
        <scheme val="minor"/>
      </rPr>
      <t>Xe/</t>
    </r>
    <r>
      <rPr>
        <vertAlign val="superscript"/>
        <sz val="11"/>
        <color theme="1"/>
        <rFont val="Calibri"/>
        <family val="2"/>
        <scheme val="minor"/>
      </rPr>
      <t>132</t>
    </r>
    <r>
      <rPr>
        <sz val="11"/>
        <color theme="1"/>
        <rFont val="Calibri"/>
        <family val="2"/>
        <scheme val="minor"/>
      </rPr>
      <t>Xe</t>
    </r>
  </si>
  <si>
    <r>
      <t>130</t>
    </r>
    <r>
      <rPr>
        <sz val="11"/>
        <color theme="1"/>
        <rFont val="Calibri"/>
        <family val="2"/>
        <scheme val="minor"/>
      </rPr>
      <t>Xe/</t>
    </r>
    <r>
      <rPr>
        <vertAlign val="superscript"/>
        <sz val="11"/>
        <color theme="1"/>
        <rFont val="Calibri"/>
        <family val="2"/>
        <scheme val="minor"/>
      </rPr>
      <t>132</t>
    </r>
    <r>
      <rPr>
        <sz val="11"/>
        <color theme="1"/>
        <rFont val="Calibri"/>
        <family val="2"/>
        <scheme val="minor"/>
      </rPr>
      <t>Xe</t>
    </r>
  </si>
  <si>
    <r>
      <t>131</t>
    </r>
    <r>
      <rPr>
        <sz val="11"/>
        <color theme="1"/>
        <rFont val="Calibri"/>
        <family val="2"/>
        <scheme val="minor"/>
      </rPr>
      <t>Xe/</t>
    </r>
    <r>
      <rPr>
        <vertAlign val="superscript"/>
        <sz val="11"/>
        <color theme="1"/>
        <rFont val="Calibri"/>
        <family val="2"/>
        <scheme val="minor"/>
      </rPr>
      <t>132</t>
    </r>
    <r>
      <rPr>
        <sz val="11"/>
        <color theme="1"/>
        <rFont val="Calibri"/>
        <family val="2"/>
        <scheme val="minor"/>
      </rPr>
      <t>Xe</t>
    </r>
  </si>
  <si>
    <r>
      <t>134</t>
    </r>
    <r>
      <rPr>
        <sz val="11"/>
        <color theme="1"/>
        <rFont val="Calibri"/>
        <family val="2"/>
        <scheme val="minor"/>
      </rPr>
      <t>Xe/</t>
    </r>
    <r>
      <rPr>
        <vertAlign val="superscript"/>
        <sz val="11"/>
        <color theme="1"/>
        <rFont val="Calibri"/>
        <family val="2"/>
        <scheme val="minor"/>
      </rPr>
      <t>132</t>
    </r>
    <r>
      <rPr>
        <sz val="11"/>
        <color theme="1"/>
        <rFont val="Calibri"/>
        <family val="2"/>
        <scheme val="minor"/>
      </rPr>
      <t>Xe</t>
    </r>
  </si>
  <si>
    <r>
      <t>136</t>
    </r>
    <r>
      <rPr>
        <sz val="11"/>
        <color theme="1"/>
        <rFont val="Calibri"/>
        <family val="2"/>
        <scheme val="minor"/>
      </rPr>
      <t>Xe/</t>
    </r>
    <r>
      <rPr>
        <vertAlign val="superscript"/>
        <sz val="11"/>
        <color theme="1"/>
        <rFont val="Calibri"/>
        <family val="2"/>
        <scheme val="minor"/>
      </rPr>
      <t>132</t>
    </r>
    <r>
      <rPr>
        <sz val="11"/>
        <color theme="1"/>
        <rFont val="Calibri"/>
        <family val="2"/>
        <scheme val="minor"/>
      </rPr>
      <t>Xe</t>
    </r>
  </si>
  <si>
    <r>
      <t>4</t>
    </r>
    <r>
      <rPr>
        <sz val="11"/>
        <color theme="1"/>
        <rFont val="Calibri"/>
        <family val="2"/>
        <scheme val="minor"/>
      </rPr>
      <t>He/</t>
    </r>
    <r>
      <rPr>
        <vertAlign val="superscript"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>Ne</t>
    </r>
  </si>
  <si>
    <r>
      <t>4</t>
    </r>
    <r>
      <rPr>
        <sz val="11"/>
        <color theme="1"/>
        <rFont val="Calibri"/>
        <family val="2"/>
        <scheme val="minor"/>
      </rPr>
      <t>He/</t>
    </r>
    <r>
      <rPr>
        <vertAlign val="superscript"/>
        <sz val="11"/>
        <color theme="1"/>
        <rFont val="Calibri"/>
        <family val="2"/>
        <scheme val="minor"/>
      </rPr>
      <t>40</t>
    </r>
    <r>
      <rPr>
        <sz val="11"/>
        <color theme="1"/>
        <rFont val="Calibri"/>
        <family val="2"/>
        <scheme val="minor"/>
      </rPr>
      <t>Ar</t>
    </r>
  </si>
  <si>
    <r>
      <t>20</t>
    </r>
    <r>
      <rPr>
        <sz val="11"/>
        <color theme="1"/>
        <rFont val="Calibri"/>
        <family val="2"/>
        <scheme val="minor"/>
      </rPr>
      <t>Ne/</t>
    </r>
    <r>
      <rPr>
        <vertAlign val="superscript"/>
        <sz val="11"/>
        <color theme="1"/>
        <rFont val="Calibri"/>
        <family val="2"/>
        <scheme val="minor"/>
      </rPr>
      <t>40</t>
    </r>
    <r>
      <rPr>
        <sz val="11"/>
        <color theme="1"/>
        <rFont val="Calibri"/>
        <family val="2"/>
        <scheme val="minor"/>
      </rPr>
      <t>Ar</t>
    </r>
  </si>
  <si>
    <r>
      <t>40</t>
    </r>
    <r>
      <rPr>
        <sz val="11"/>
        <color theme="1"/>
        <rFont val="Calibri"/>
        <family val="2"/>
        <scheme val="minor"/>
      </rPr>
      <t>Ar/</t>
    </r>
    <r>
      <rPr>
        <vertAlign val="superscript"/>
        <sz val="11"/>
        <color theme="1"/>
        <rFont val="Calibri"/>
        <family val="2"/>
        <scheme val="minor"/>
      </rPr>
      <t>84</t>
    </r>
    <r>
      <rPr>
        <sz val="11"/>
        <color theme="1"/>
        <rFont val="Calibri"/>
        <family val="2"/>
        <scheme val="minor"/>
      </rPr>
      <t>Kr</t>
    </r>
  </si>
  <si>
    <r>
      <t>40</t>
    </r>
    <r>
      <rPr>
        <sz val="11"/>
        <color theme="1"/>
        <rFont val="Calibri"/>
        <family val="2"/>
        <scheme val="minor"/>
      </rPr>
      <t>Ar/</t>
    </r>
    <r>
      <rPr>
        <vertAlign val="superscript"/>
        <sz val="11"/>
        <color theme="1"/>
        <rFont val="Calibri"/>
        <family val="2"/>
        <scheme val="minor"/>
      </rPr>
      <t>132</t>
    </r>
    <r>
      <rPr>
        <sz val="11"/>
        <color theme="1"/>
        <rFont val="Calibri"/>
        <family val="2"/>
        <scheme val="minor"/>
      </rPr>
      <t>Xe</t>
    </r>
  </si>
  <si>
    <r>
      <t>84</t>
    </r>
    <r>
      <rPr>
        <sz val="11"/>
        <color theme="1"/>
        <rFont val="Calibri"/>
        <family val="2"/>
        <scheme val="minor"/>
      </rPr>
      <t>Kr/</t>
    </r>
    <r>
      <rPr>
        <vertAlign val="superscript"/>
        <sz val="11"/>
        <color theme="1"/>
        <rFont val="Calibri"/>
        <family val="2"/>
        <scheme val="minor"/>
      </rPr>
      <t>132</t>
    </r>
    <r>
      <rPr>
        <sz val="11"/>
        <color theme="1"/>
        <rFont val="Calibri"/>
        <family val="2"/>
        <scheme val="minor"/>
      </rPr>
      <t>Xe</t>
    </r>
  </si>
  <si>
    <r>
      <t>20</t>
    </r>
    <r>
      <rPr>
        <sz val="11"/>
        <color theme="1"/>
        <rFont val="Calibri"/>
        <family val="2"/>
        <scheme val="minor"/>
      </rPr>
      <t>Ne/</t>
    </r>
    <r>
      <rPr>
        <vertAlign val="superscript"/>
        <sz val="11"/>
        <color theme="1"/>
        <rFont val="Calibri"/>
        <family val="2"/>
        <scheme val="minor"/>
      </rPr>
      <t>36</t>
    </r>
    <r>
      <rPr>
        <sz val="11"/>
        <color theme="1"/>
        <rFont val="Calibri"/>
        <family val="2"/>
        <scheme val="minor"/>
      </rPr>
      <t>Ar</t>
    </r>
  </si>
  <si>
    <t>ca 102 m deep drill, with drill head in field, border to burundi, colourfull precipitates</t>
  </si>
  <si>
    <t xml:space="preserve">bakes broke, long walk down to Ruhwa river, border to Burundi, brown spring, hidden </t>
  </si>
  <si>
    <t>Ruhwa</t>
  </si>
  <si>
    <t xml:space="preserve"># part of: Wilke, F. D. H.; Ntihabose, L.; Karangwa, E.; Stammeier, J.; Zimmer, M.; Strauch,B.; Niedermann, S.; Regenspurg, S. (2026): Survey of critical raw materials in Rwanda East African Rift geothermal areas. GFZ Data Services. https://doi.org/10.5880/GFZ.DMJQ.2026.002 </t>
  </si>
  <si>
    <t>Table-A1: Sample index</t>
  </si>
  <si>
    <t xml:space="preserve">Table-A2: Whole rock geochemistry </t>
  </si>
  <si>
    <t>Table-A3.2 Microprobe (EPMA) analyses of carbonates</t>
  </si>
  <si>
    <t>Table-A3.3 Microprobe (EPMA) analyses of tourmaline</t>
  </si>
  <si>
    <t>Table-A3.4 Microprobe (EPMA) analyses of silicates</t>
  </si>
  <si>
    <t>Table-A3.1 Microprobe (EPMA) analyses of zircons</t>
  </si>
  <si>
    <t>Table-A3.4 Microprobe (EPMA) analyses of scales</t>
  </si>
  <si>
    <t>Table-A4: Results of hydrochemical analysis</t>
  </si>
  <si>
    <t xml:space="preserve">Table-A5: Results of gas geochemistry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</si>
</sst>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"/>
    <numFmt numFmtId="166" formatCode="0.000"/>
    <numFmt numFmtId="167" formatCode="0.0000"/>
  </numFmts>
  <fonts count="20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0000"/>
      <name val="Segoe UI"/>
      <family val="2"/>
    </font>
    <font>
      <sz val="9"/>
      <color rgb="FF000000"/>
      <name val="Segoe UI"/>
      <family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FF0000"/>
      <name val="Calibri (Body)"/>
    </font>
    <font>
      <sz val="12"/>
      <color theme="0" tint="-0.14999847407452621"/>
      <name val="Calibri (Body)"/>
    </font>
    <font>
      <sz val="12"/>
      <color theme="0" tint="-0.14999847407452621"/>
      <name val="Calibri"/>
      <family val="2"/>
      <scheme val="minor"/>
    </font>
    <font>
      <sz val="11"/>
      <color theme="0" tint="-0.14999847407452621"/>
      <name val="Calibri (Body)"/>
    </font>
    <font>
      <sz val="11"/>
      <color theme="0" tint="-0.1499984740745262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(Body)"/>
    </font>
    <font>
      <sz val="11"/>
      <color rgb="FF000000"/>
      <name val="Calibri (Body)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 style="medium">
        <color theme="1"/>
      </right>
      <top/>
      <bottom style="thin">
        <color theme="0" tint="-4.9989318521683403E-2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theme="1"/>
      </top>
      <bottom style="double">
        <color theme="1"/>
      </bottom>
      <diagonal/>
    </border>
    <border>
      <left/>
      <right style="medium">
        <color theme="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double">
        <color theme="1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1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0" xfId="0" applyBorder="1"/>
    <xf numFmtId="165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12" xfId="0" applyFont="1" applyBorder="1"/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0" fontId="16" fillId="0" borderId="10" xfId="0" applyFont="1" applyBorder="1"/>
    <xf numFmtId="0" fontId="17" fillId="0" borderId="16" xfId="0" applyFont="1" applyBorder="1" applyAlignment="1">
      <alignment horizontal="left"/>
    </xf>
    <xf numFmtId="0" fontId="17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5" xfId="0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right" vertical="center"/>
    </xf>
    <xf numFmtId="164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8" xfId="0" applyBorder="1" applyAlignment="1">
      <alignment horizontal="center" vertical="center"/>
    </xf>
    <xf numFmtId="0" fontId="0" fillId="0" borderId="7" xfId="0" applyBorder="1"/>
    <xf numFmtId="1" fontId="0" fillId="0" borderId="0" xfId="0" applyNumberFormat="1"/>
    <xf numFmtId="0" fontId="0" fillId="0" borderId="7" xfId="0" applyBorder="1" applyAlignment="1">
      <alignment horizontal="center" vertical="center"/>
    </xf>
    <xf numFmtId="2" fontId="0" fillId="0" borderId="0" xfId="0" applyNumberFormat="1"/>
    <xf numFmtId="0" fontId="0" fillId="0" borderId="11" xfId="0" applyBorder="1"/>
    <xf numFmtId="0" fontId="0" fillId="0" borderId="9" xfId="0" applyBorder="1"/>
    <xf numFmtId="0" fontId="0" fillId="0" borderId="0" xfId="0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15" xfId="0" applyBorder="1"/>
    <xf numFmtId="2" fontId="0" fillId="0" borderId="0" xfId="0" applyNumberFormat="1" applyAlignment="1">
      <alignment horizontal="right"/>
    </xf>
    <xf numFmtId="166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165" fontId="0" fillId="0" borderId="3" xfId="0" applyNumberFormat="1" applyBorder="1"/>
    <xf numFmtId="165" fontId="0" fillId="0" borderId="3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11" fontId="0" fillId="0" borderId="3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0" fillId="0" borderId="27" xfId="0" applyBorder="1"/>
    <xf numFmtId="0" fontId="0" fillId="0" borderId="17" xfId="0" applyBorder="1" applyAlignment="1">
      <alignment vertical="center"/>
    </xf>
    <xf numFmtId="0" fontId="0" fillId="0" borderId="18" xfId="0" applyBorder="1"/>
    <xf numFmtId="0" fontId="0" fillId="0" borderId="30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0" xfId="0" applyBorder="1" applyAlignment="1">
      <alignment vertical="center"/>
    </xf>
    <xf numFmtId="165" fontId="0" fillId="0" borderId="21" xfId="0" applyNumberFormat="1" applyBorder="1"/>
    <xf numFmtId="2" fontId="0" fillId="0" borderId="21" xfId="0" applyNumberFormat="1" applyBorder="1"/>
    <xf numFmtId="0" fontId="0" fillId="2" borderId="21" xfId="0" applyFill="1" applyBorder="1"/>
    <xf numFmtId="0" fontId="0" fillId="0" borderId="21" xfId="0" applyBorder="1" applyAlignment="1">
      <alignment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1" fontId="0" fillId="0" borderId="18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" fontId="0" fillId="2" borderId="18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1" fontId="0" fillId="2" borderId="21" xfId="0" applyNumberFormat="1" applyFill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0" borderId="31" xfId="0" applyBorder="1"/>
    <xf numFmtId="0" fontId="0" fillId="0" borderId="8" xfId="0" applyBorder="1" applyAlignment="1">
      <alignment horizontal="right" vertical="center"/>
    </xf>
    <xf numFmtId="166" fontId="0" fillId="0" borderId="8" xfId="0" applyNumberFormat="1" applyBorder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0" fontId="0" fillId="0" borderId="13" xfId="0" applyBorder="1"/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4" xfId="0" applyBorder="1"/>
    <xf numFmtId="166" fontId="0" fillId="0" borderId="6" xfId="0" applyNumberFormat="1" applyBorder="1" applyAlignment="1">
      <alignment horizontal="right" vertical="center"/>
    </xf>
    <xf numFmtId="0" fontId="0" fillId="0" borderId="6" xfId="0" applyBorder="1"/>
    <xf numFmtId="165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right"/>
    </xf>
    <xf numFmtId="167" fontId="0" fillId="0" borderId="0" xfId="0" applyNumberFormat="1" applyAlignment="1">
      <alignment horizontal="right" vertical="center"/>
    </xf>
    <xf numFmtId="2" fontId="0" fillId="0" borderId="6" xfId="0" applyNumberFormat="1" applyBorder="1" applyAlignment="1">
      <alignment horizontal="right" vertical="center"/>
    </xf>
    <xf numFmtId="167" fontId="0" fillId="0" borderId="6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0" fillId="0" borderId="6" xfId="0" applyNumberFormat="1" applyBorder="1" applyAlignment="1">
      <alignment horizontal="right"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/>
    <xf numFmtId="0" fontId="18" fillId="0" borderId="4" xfId="0" applyFont="1" applyBorder="1"/>
    <xf numFmtId="0" fontId="18" fillId="0" borderId="28" xfId="0" applyFont="1" applyBorder="1" applyAlignment="1">
      <alignment horizontal="center"/>
    </xf>
    <xf numFmtId="0" fontId="19" fillId="0" borderId="0" xfId="0" applyFont="1"/>
    <xf numFmtId="0" fontId="18" fillId="0" borderId="0" xfId="0" applyFont="1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165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"/>
  <sheetViews>
    <sheetView tabSelected="1" topLeftCell="K1" workbookViewId="0">
      <selection activeCell="L8" sqref="L8"/>
    </sheetView>
  </sheetViews>
  <sheetFormatPr baseColWidth="10" defaultRowHeight="14.4"/>
  <cols>
    <col min="2" max="2" width="21.6640625" style="21" customWidth="1"/>
    <col min="3" max="3" width="30.109375" style="21" customWidth="1"/>
    <col min="4" max="4" width="12.77734375" style="21" customWidth="1"/>
    <col min="5" max="5" width="14.44140625" style="21" customWidth="1"/>
    <col min="6" max="6" width="11" style="21" bestFit="1" customWidth="1"/>
    <col min="7" max="7" width="16.6640625" style="21" customWidth="1"/>
    <col min="8" max="8" width="11" style="22" bestFit="1" customWidth="1"/>
    <col min="9" max="10" width="15.33203125" style="22" bestFit="1" customWidth="1"/>
    <col min="11" max="11" width="15.33203125" style="22" customWidth="1"/>
    <col min="12" max="12" width="56.6640625" customWidth="1"/>
    <col min="13" max="13" width="21" customWidth="1"/>
    <col min="14" max="14" width="36.6640625" customWidth="1"/>
    <col min="15" max="15" width="14.77734375" customWidth="1"/>
    <col min="16" max="16" width="15.77734375" customWidth="1"/>
    <col min="17" max="17" width="10.77734375" style="57"/>
    <col min="19" max="19" width="20.109375" customWidth="1"/>
    <col min="20" max="21" width="13.44140625" customWidth="1"/>
    <col min="22" max="23" width="12.44140625" customWidth="1"/>
    <col min="24" max="24" width="15.77734375" customWidth="1"/>
  </cols>
  <sheetData>
    <row r="1" spans="1:24" ht="30" customHeight="1">
      <c r="A1" s="56" t="s">
        <v>683</v>
      </c>
      <c r="C1" s="106"/>
    </row>
    <row r="2" spans="1:24">
      <c r="A2" t="s">
        <v>214</v>
      </c>
    </row>
    <row r="4" spans="1:24" ht="18">
      <c r="A4" s="165" t="s">
        <v>684</v>
      </c>
    </row>
    <row r="6" spans="1:24" s="24" customFormat="1" ht="15" customHeight="1">
      <c r="A6" s="164" t="s">
        <v>4</v>
      </c>
      <c r="B6" s="166" t="s">
        <v>1</v>
      </c>
      <c r="C6" s="168" t="s">
        <v>0</v>
      </c>
      <c r="D6" s="161" t="s">
        <v>633</v>
      </c>
      <c r="E6" s="161" t="s">
        <v>634</v>
      </c>
      <c r="F6" s="161" t="s">
        <v>635</v>
      </c>
      <c r="G6" s="161" t="s">
        <v>636</v>
      </c>
      <c r="H6" s="161" t="s">
        <v>637</v>
      </c>
      <c r="I6" s="161" t="s">
        <v>13</v>
      </c>
      <c r="J6" s="161" t="s">
        <v>12</v>
      </c>
      <c r="K6" s="161" t="s">
        <v>266</v>
      </c>
      <c r="L6" s="160" t="s">
        <v>14</v>
      </c>
      <c r="M6" s="162" t="s">
        <v>2</v>
      </c>
      <c r="N6" s="162" t="s">
        <v>15</v>
      </c>
      <c r="O6" s="162" t="s">
        <v>16</v>
      </c>
      <c r="P6" s="162" t="s">
        <v>17</v>
      </c>
      <c r="Q6" s="163" t="s">
        <v>20</v>
      </c>
      <c r="R6" s="162"/>
      <c r="S6" s="162"/>
      <c r="T6" s="162"/>
      <c r="U6" s="162"/>
      <c r="V6" s="162"/>
      <c r="W6" s="162"/>
      <c r="X6" s="162"/>
    </row>
    <row r="7" spans="1:24" s="26" customFormat="1" ht="15" thickBot="1">
      <c r="A7" s="72"/>
      <c r="B7" s="127" t="s">
        <v>19</v>
      </c>
      <c r="C7" s="127"/>
      <c r="D7" s="74" t="s">
        <v>6</v>
      </c>
      <c r="E7" s="74" t="s">
        <v>7</v>
      </c>
      <c r="F7" s="74"/>
      <c r="G7" s="74" t="s">
        <v>8</v>
      </c>
      <c r="H7" s="74" t="s">
        <v>9</v>
      </c>
      <c r="I7" s="74" t="s">
        <v>10</v>
      </c>
      <c r="J7" s="74" t="s">
        <v>11</v>
      </c>
      <c r="K7" s="74" t="s">
        <v>267</v>
      </c>
      <c r="L7" s="27"/>
      <c r="N7" s="75"/>
      <c r="O7" s="75" t="s">
        <v>313</v>
      </c>
      <c r="P7" s="75" t="s">
        <v>314</v>
      </c>
      <c r="Q7" s="58" t="s">
        <v>153</v>
      </c>
      <c r="R7" s="27" t="s">
        <v>102</v>
      </c>
      <c r="S7" s="27" t="s">
        <v>152</v>
      </c>
      <c r="T7" s="27" t="s">
        <v>150</v>
      </c>
      <c r="U7" s="27" t="s">
        <v>177</v>
      </c>
      <c r="V7" s="27" t="s">
        <v>151</v>
      </c>
      <c r="W7" s="27" t="s">
        <v>103</v>
      </c>
      <c r="X7" s="27" t="s">
        <v>104</v>
      </c>
    </row>
    <row r="8" spans="1:24" ht="29.4" thickTop="1">
      <c r="A8" s="71" t="s">
        <v>215</v>
      </c>
      <c r="B8" s="167">
        <v>45581</v>
      </c>
      <c r="C8" s="103" t="s">
        <v>241</v>
      </c>
      <c r="D8" s="21">
        <v>18.5</v>
      </c>
      <c r="E8" s="21">
        <v>2680</v>
      </c>
      <c r="F8" s="102">
        <v>5.9</v>
      </c>
      <c r="G8" s="169">
        <v>44</v>
      </c>
      <c r="H8" s="22">
        <v>1.6</v>
      </c>
      <c r="I8" s="59">
        <v>1.5225</v>
      </c>
      <c r="J8" s="59">
        <v>29.654167000000001</v>
      </c>
      <c r="K8" s="60">
        <v>1809</v>
      </c>
      <c r="L8" s="61" t="s">
        <v>269</v>
      </c>
      <c r="M8" t="s">
        <v>3</v>
      </c>
      <c r="N8" t="s">
        <v>298</v>
      </c>
      <c r="O8" s="62" t="s">
        <v>312</v>
      </c>
      <c r="P8" s="62" t="s">
        <v>312</v>
      </c>
      <c r="T8" t="s">
        <v>105</v>
      </c>
      <c r="U8" t="s">
        <v>105</v>
      </c>
      <c r="V8" t="s">
        <v>105</v>
      </c>
      <c r="W8" t="s">
        <v>105</v>
      </c>
      <c r="X8" t="s">
        <v>105</v>
      </c>
    </row>
    <row r="9" spans="1:24">
      <c r="A9" s="71" t="s">
        <v>216</v>
      </c>
      <c r="B9" s="167">
        <v>45581</v>
      </c>
      <c r="C9" s="103" t="s">
        <v>242</v>
      </c>
      <c r="D9" s="21">
        <v>18.3</v>
      </c>
      <c r="E9" s="21">
        <v>2470</v>
      </c>
      <c r="F9" s="102">
        <v>5.8</v>
      </c>
      <c r="G9" s="169">
        <v>42</v>
      </c>
      <c r="H9" s="22">
        <v>1.6</v>
      </c>
      <c r="I9" s="59">
        <v>1.5043800000000001</v>
      </c>
      <c r="J9" s="59">
        <v>29.654979999999998</v>
      </c>
      <c r="K9" s="60">
        <v>1808</v>
      </c>
      <c r="L9" s="61" t="s">
        <v>270</v>
      </c>
      <c r="M9" t="s">
        <v>3</v>
      </c>
      <c r="N9" t="s">
        <v>299</v>
      </c>
      <c r="O9" s="62">
        <v>1</v>
      </c>
      <c r="P9" s="62" t="s">
        <v>312</v>
      </c>
      <c r="T9" t="s">
        <v>105</v>
      </c>
      <c r="U9" t="s">
        <v>105</v>
      </c>
      <c r="V9" t="s">
        <v>105</v>
      </c>
      <c r="W9" t="s">
        <v>105</v>
      </c>
      <c r="X9" t="s">
        <v>105</v>
      </c>
    </row>
    <row r="10" spans="1:24" ht="28.8">
      <c r="A10" s="71" t="s">
        <v>217</v>
      </c>
      <c r="B10" s="167">
        <v>45581</v>
      </c>
      <c r="C10" s="103" t="s">
        <v>243</v>
      </c>
      <c r="D10" s="21">
        <v>18.5</v>
      </c>
      <c r="E10" s="21">
        <v>1984</v>
      </c>
      <c r="F10" s="102">
        <v>6.3</v>
      </c>
      <c r="G10" s="169">
        <v>31</v>
      </c>
      <c r="H10" s="170">
        <v>0.1</v>
      </c>
      <c r="I10" s="59">
        <v>1.5305299999999999</v>
      </c>
      <c r="J10" s="59">
        <v>29.56138</v>
      </c>
      <c r="K10" s="60">
        <v>2110</v>
      </c>
      <c r="L10" s="61" t="s">
        <v>271</v>
      </c>
      <c r="M10" t="s">
        <v>3</v>
      </c>
      <c r="N10" t="s">
        <v>299</v>
      </c>
      <c r="O10" s="62">
        <v>1</v>
      </c>
      <c r="P10" s="62" t="s">
        <v>312</v>
      </c>
      <c r="T10" t="s">
        <v>105</v>
      </c>
      <c r="U10" t="s">
        <v>105</v>
      </c>
      <c r="V10" t="s">
        <v>105</v>
      </c>
      <c r="W10" t="s">
        <v>105</v>
      </c>
      <c r="X10" t="s">
        <v>105</v>
      </c>
    </row>
    <row r="11" spans="1:24" ht="28.8">
      <c r="A11" s="71" t="s">
        <v>218</v>
      </c>
      <c r="B11" s="167">
        <v>45582</v>
      </c>
      <c r="C11" s="103" t="s">
        <v>244</v>
      </c>
      <c r="D11" s="21">
        <v>22</v>
      </c>
      <c r="E11" s="21">
        <v>2560</v>
      </c>
      <c r="F11" s="102">
        <v>6.1</v>
      </c>
      <c r="G11" s="169">
        <v>15.5</v>
      </c>
      <c r="H11" s="22">
        <v>-42.5</v>
      </c>
      <c r="I11" s="63">
        <v>1.710412</v>
      </c>
      <c r="J11" s="63">
        <v>29.3795997</v>
      </c>
      <c r="K11" s="64">
        <v>2026</v>
      </c>
      <c r="L11" s="61" t="s">
        <v>272</v>
      </c>
      <c r="M11" t="s">
        <v>292</v>
      </c>
      <c r="N11" t="s">
        <v>300</v>
      </c>
      <c r="O11" s="62">
        <v>1</v>
      </c>
      <c r="P11" s="62">
        <v>1</v>
      </c>
      <c r="T11" t="s">
        <v>105</v>
      </c>
      <c r="U11" t="s">
        <v>105</v>
      </c>
      <c r="V11" t="s">
        <v>105</v>
      </c>
      <c r="W11" t="s">
        <v>105</v>
      </c>
      <c r="X11" t="s">
        <v>105</v>
      </c>
    </row>
    <row r="12" spans="1:24" ht="43.2">
      <c r="A12" s="76" t="s">
        <v>219</v>
      </c>
      <c r="B12" s="167">
        <v>45582</v>
      </c>
      <c r="C12" s="103" t="s">
        <v>245</v>
      </c>
      <c r="D12" s="21">
        <v>20.100000000000001</v>
      </c>
      <c r="E12" s="21">
        <v>675</v>
      </c>
      <c r="F12" s="102">
        <v>6.9</v>
      </c>
      <c r="G12" s="169">
        <v>5.8</v>
      </c>
      <c r="H12" s="22">
        <v>-4.4000000000000004</v>
      </c>
      <c r="I12" s="65">
        <v>1.7043600000000001</v>
      </c>
      <c r="J12" s="65">
        <v>29.369820000000001</v>
      </c>
      <c r="K12" s="66">
        <v>2098</v>
      </c>
      <c r="L12" s="61" t="s">
        <v>273</v>
      </c>
      <c r="M12" t="s">
        <v>293</v>
      </c>
      <c r="N12" t="s">
        <v>301</v>
      </c>
      <c r="O12" s="62" t="s">
        <v>312</v>
      </c>
      <c r="P12" s="62" t="s">
        <v>312</v>
      </c>
      <c r="T12" t="s">
        <v>105</v>
      </c>
      <c r="U12" t="s">
        <v>105</v>
      </c>
      <c r="V12" t="s">
        <v>105</v>
      </c>
      <c r="W12" t="s">
        <v>105</v>
      </c>
      <c r="X12" t="s">
        <v>105</v>
      </c>
    </row>
    <row r="13" spans="1:24" ht="28.8">
      <c r="A13" s="71" t="s">
        <v>220</v>
      </c>
      <c r="B13" s="167">
        <v>45582</v>
      </c>
      <c r="C13" s="103" t="s">
        <v>246</v>
      </c>
      <c r="D13" s="21">
        <v>40.6</v>
      </c>
      <c r="E13" s="21">
        <v>1200</v>
      </c>
      <c r="F13" s="102">
        <v>7</v>
      </c>
      <c r="G13" s="102">
        <v>9</v>
      </c>
      <c r="I13" s="63">
        <v>1.6484700000000001</v>
      </c>
      <c r="J13" s="63">
        <v>29.524519999999999</v>
      </c>
      <c r="K13" s="64">
        <v>2278</v>
      </c>
      <c r="L13" s="61" t="s">
        <v>274</v>
      </c>
      <c r="M13" t="s">
        <v>294</v>
      </c>
      <c r="N13" t="s">
        <v>298</v>
      </c>
      <c r="O13" s="62" t="s">
        <v>312</v>
      </c>
      <c r="P13" s="62" t="s">
        <v>312</v>
      </c>
      <c r="T13" t="s">
        <v>105</v>
      </c>
      <c r="U13" t="s">
        <v>105</v>
      </c>
      <c r="V13" t="s">
        <v>105</v>
      </c>
      <c r="W13" t="s">
        <v>105</v>
      </c>
      <c r="X13" t="s">
        <v>105</v>
      </c>
    </row>
    <row r="14" spans="1:24" ht="28.8">
      <c r="A14" s="71" t="s">
        <v>221</v>
      </c>
      <c r="B14" s="167">
        <v>45583</v>
      </c>
      <c r="C14" s="103" t="s">
        <v>247</v>
      </c>
      <c r="D14" s="21">
        <v>70.7</v>
      </c>
      <c r="E14" s="21">
        <v>2440</v>
      </c>
      <c r="F14" s="102">
        <v>7.6</v>
      </c>
      <c r="G14" s="169">
        <v>18</v>
      </c>
      <c r="H14" s="22">
        <v>164</v>
      </c>
      <c r="I14" s="63">
        <v>1.7394499999999999</v>
      </c>
      <c r="J14" s="63">
        <v>29.2742</v>
      </c>
      <c r="K14" s="64">
        <v>1463</v>
      </c>
      <c r="L14" s="61" t="s">
        <v>275</v>
      </c>
      <c r="M14" t="s">
        <v>295</v>
      </c>
      <c r="N14" t="s">
        <v>302</v>
      </c>
      <c r="O14" s="62" t="s">
        <v>312</v>
      </c>
      <c r="P14" s="62">
        <v>1</v>
      </c>
      <c r="Q14" s="57" t="s">
        <v>105</v>
      </c>
      <c r="S14" t="s">
        <v>105</v>
      </c>
      <c r="T14" t="s">
        <v>105</v>
      </c>
      <c r="U14" t="s">
        <v>105</v>
      </c>
      <c r="V14" t="s">
        <v>105</v>
      </c>
      <c r="W14" t="s">
        <v>105</v>
      </c>
      <c r="X14" t="s">
        <v>105</v>
      </c>
    </row>
    <row r="15" spans="1:24" ht="28.8">
      <c r="A15" s="71" t="s">
        <v>222</v>
      </c>
      <c r="B15" s="167">
        <v>45583</v>
      </c>
      <c r="C15" s="103" t="s">
        <v>248</v>
      </c>
      <c r="D15" s="21">
        <v>69.5</v>
      </c>
      <c r="E15" s="21">
        <v>2470</v>
      </c>
      <c r="F15" s="102">
        <v>7.4</v>
      </c>
      <c r="G15" s="169">
        <v>19</v>
      </c>
      <c r="H15" s="22">
        <v>187</v>
      </c>
      <c r="I15" s="59">
        <v>1.7399</v>
      </c>
      <c r="J15" s="59">
        <v>29.27402</v>
      </c>
      <c r="K15" s="60">
        <v>1467</v>
      </c>
      <c r="L15" s="61" t="s">
        <v>276</v>
      </c>
      <c r="M15" t="s">
        <v>295</v>
      </c>
      <c r="N15" t="s">
        <v>303</v>
      </c>
      <c r="O15" s="62">
        <v>1</v>
      </c>
      <c r="P15" s="62" t="s">
        <v>312</v>
      </c>
      <c r="T15" t="s">
        <v>105</v>
      </c>
      <c r="U15" t="s">
        <v>105</v>
      </c>
      <c r="V15" t="s">
        <v>105</v>
      </c>
      <c r="W15" t="s">
        <v>105</v>
      </c>
      <c r="X15" t="s">
        <v>105</v>
      </c>
    </row>
    <row r="16" spans="1:24">
      <c r="A16" s="71" t="s">
        <v>223</v>
      </c>
      <c r="B16" s="167">
        <v>45583</v>
      </c>
      <c r="C16" s="103" t="s">
        <v>249</v>
      </c>
      <c r="D16" s="21">
        <v>24.2</v>
      </c>
      <c r="E16" s="21">
        <v>1000</v>
      </c>
      <c r="F16" s="102">
        <v>7.6</v>
      </c>
      <c r="G16" s="169">
        <v>17.899999999999999</v>
      </c>
      <c r="H16" s="22">
        <v>202</v>
      </c>
      <c r="I16" s="59">
        <v>1.7221900000000001</v>
      </c>
      <c r="J16" s="59">
        <v>29.284870000000002</v>
      </c>
      <c r="K16" s="60"/>
      <c r="L16" s="61" t="s">
        <v>277</v>
      </c>
      <c r="M16" t="s">
        <v>3</v>
      </c>
      <c r="N16" t="s">
        <v>298</v>
      </c>
      <c r="O16" s="62"/>
      <c r="P16" s="62"/>
      <c r="T16" t="s">
        <v>105</v>
      </c>
      <c r="U16" t="s">
        <v>105</v>
      </c>
      <c r="V16" t="s">
        <v>105</v>
      </c>
    </row>
    <row r="17" spans="1:24" ht="28.8">
      <c r="A17" s="71" t="s">
        <v>224</v>
      </c>
      <c r="B17" s="167">
        <v>45584</v>
      </c>
      <c r="C17" s="103" t="s">
        <v>250</v>
      </c>
      <c r="D17" s="21">
        <v>38.5</v>
      </c>
      <c r="E17" s="21">
        <v>2370</v>
      </c>
      <c r="F17" s="102">
        <v>6.5</v>
      </c>
      <c r="G17" s="169">
        <v>18</v>
      </c>
      <c r="H17" s="22">
        <v>-38.4</v>
      </c>
      <c r="I17" s="63">
        <v>2.0746600000000002</v>
      </c>
      <c r="J17" s="63">
        <v>29.366420000000002</v>
      </c>
      <c r="K17" s="64">
        <v>1469</v>
      </c>
      <c r="L17" s="61" t="s">
        <v>278</v>
      </c>
      <c r="M17" t="s">
        <v>3</v>
      </c>
      <c r="N17" t="s">
        <v>304</v>
      </c>
      <c r="O17" s="62">
        <v>2</v>
      </c>
      <c r="P17" s="62" t="s">
        <v>312</v>
      </c>
      <c r="Q17" s="57" t="s">
        <v>105</v>
      </c>
      <c r="R17" t="s">
        <v>105</v>
      </c>
      <c r="S17" t="s">
        <v>105</v>
      </c>
      <c r="T17" t="s">
        <v>105</v>
      </c>
      <c r="U17" t="s">
        <v>105</v>
      </c>
      <c r="V17" t="s">
        <v>105</v>
      </c>
      <c r="W17" t="s">
        <v>105</v>
      </c>
      <c r="X17" t="s">
        <v>105</v>
      </c>
    </row>
    <row r="18" spans="1:24">
      <c r="A18" s="71" t="s">
        <v>225</v>
      </c>
      <c r="B18" s="167">
        <v>45584</v>
      </c>
      <c r="C18" s="103" t="s">
        <v>251</v>
      </c>
      <c r="D18" s="21">
        <v>42</v>
      </c>
      <c r="E18" s="21">
        <v>2300</v>
      </c>
      <c r="F18" s="102">
        <v>6.3</v>
      </c>
      <c r="G18" s="171">
        <v>16</v>
      </c>
      <c r="H18" s="22">
        <v>-50</v>
      </c>
      <c r="I18" s="63">
        <v>2.0752899999999999</v>
      </c>
      <c r="J18" s="63">
        <v>29.36618</v>
      </c>
      <c r="K18" s="64">
        <v>1469</v>
      </c>
      <c r="L18" s="61" t="s">
        <v>279</v>
      </c>
      <c r="M18" t="s">
        <v>3</v>
      </c>
      <c r="N18" t="s">
        <v>3</v>
      </c>
      <c r="O18" s="62"/>
      <c r="P18" s="62"/>
      <c r="T18" t="s">
        <v>105</v>
      </c>
      <c r="U18" t="s">
        <v>105</v>
      </c>
      <c r="V18" t="s">
        <v>105</v>
      </c>
      <c r="W18" t="s">
        <v>105</v>
      </c>
      <c r="X18" t="s">
        <v>105</v>
      </c>
    </row>
    <row r="19" spans="1:24" ht="43.2">
      <c r="A19" s="71" t="s">
        <v>226</v>
      </c>
      <c r="B19" s="167">
        <v>45584</v>
      </c>
      <c r="C19" s="103" t="s">
        <v>252</v>
      </c>
      <c r="D19" s="21">
        <v>23</v>
      </c>
      <c r="E19" s="21">
        <v>61</v>
      </c>
      <c r="F19" s="102">
        <v>4.8</v>
      </c>
      <c r="G19" s="21">
        <v>0.5</v>
      </c>
      <c r="H19" s="22">
        <v>268</v>
      </c>
      <c r="I19" s="63">
        <v>2.0432836999999999</v>
      </c>
      <c r="J19" s="63">
        <v>29.46705</v>
      </c>
      <c r="K19" s="64"/>
      <c r="L19" s="61" t="s">
        <v>280</v>
      </c>
      <c r="M19" t="s">
        <v>3</v>
      </c>
      <c r="N19" t="s">
        <v>305</v>
      </c>
      <c r="O19" s="62">
        <v>2</v>
      </c>
      <c r="P19" s="62" t="s">
        <v>312</v>
      </c>
      <c r="T19" t="s">
        <v>105</v>
      </c>
      <c r="U19" t="s">
        <v>105</v>
      </c>
      <c r="V19" t="s">
        <v>105</v>
      </c>
    </row>
    <row r="20" spans="1:24">
      <c r="A20" s="71" t="s">
        <v>227</v>
      </c>
      <c r="B20" s="167">
        <v>45585</v>
      </c>
      <c r="C20" s="103" t="s">
        <v>253</v>
      </c>
      <c r="D20" s="21">
        <v>30</v>
      </c>
      <c r="E20" s="21">
        <v>1649</v>
      </c>
      <c r="F20" s="102">
        <v>6.4</v>
      </c>
      <c r="G20" s="21">
        <v>16.5</v>
      </c>
      <c r="H20" s="22">
        <v>143</v>
      </c>
      <c r="I20" s="63">
        <v>2.1677300000000002</v>
      </c>
      <c r="J20" s="63">
        <v>29.306039999999999</v>
      </c>
      <c r="K20" s="64">
        <v>1715</v>
      </c>
      <c r="L20" s="61" t="s">
        <v>281</v>
      </c>
      <c r="M20" t="s">
        <v>3</v>
      </c>
      <c r="N20" t="s">
        <v>306</v>
      </c>
      <c r="O20" s="62">
        <v>1</v>
      </c>
      <c r="P20" s="62" t="s">
        <v>312</v>
      </c>
      <c r="T20" t="s">
        <v>105</v>
      </c>
      <c r="U20" t="s">
        <v>105</v>
      </c>
      <c r="V20" t="s">
        <v>105</v>
      </c>
      <c r="W20" t="s">
        <v>105</v>
      </c>
      <c r="X20" t="s">
        <v>105</v>
      </c>
    </row>
    <row r="21" spans="1:24">
      <c r="A21" s="71" t="s">
        <v>228</v>
      </c>
      <c r="B21" s="167">
        <v>45585</v>
      </c>
      <c r="C21" s="103" t="s">
        <v>254</v>
      </c>
      <c r="D21" s="21">
        <v>26.6</v>
      </c>
      <c r="E21" s="21">
        <v>67</v>
      </c>
      <c r="F21" s="102">
        <v>5.3</v>
      </c>
      <c r="G21" s="171">
        <v>0.7</v>
      </c>
      <c r="H21" s="22">
        <v>316</v>
      </c>
      <c r="I21" s="67">
        <v>2.1660599999999999</v>
      </c>
      <c r="J21" s="67">
        <v>29.308350000000001</v>
      </c>
      <c r="K21" s="64">
        <v>1699</v>
      </c>
      <c r="L21" s="61" t="s">
        <v>282</v>
      </c>
      <c r="M21" t="s">
        <v>3</v>
      </c>
      <c r="N21" t="s">
        <v>307</v>
      </c>
      <c r="O21" s="62" t="s">
        <v>312</v>
      </c>
      <c r="P21" s="62" t="s">
        <v>312</v>
      </c>
      <c r="T21" t="s">
        <v>105</v>
      </c>
      <c r="U21" t="s">
        <v>105</v>
      </c>
      <c r="V21" t="s">
        <v>105</v>
      </c>
    </row>
    <row r="22" spans="1:24" ht="28.8">
      <c r="A22" s="77" t="s">
        <v>229</v>
      </c>
      <c r="B22" s="167">
        <v>45585</v>
      </c>
      <c r="C22" s="103" t="s">
        <v>255</v>
      </c>
      <c r="D22" s="21">
        <v>25.1</v>
      </c>
      <c r="E22" s="21">
        <v>111</v>
      </c>
      <c r="F22" s="102">
        <v>5.3</v>
      </c>
      <c r="G22" s="21">
        <v>0.7</v>
      </c>
      <c r="H22" s="22">
        <v>270</v>
      </c>
      <c r="I22" s="63">
        <v>2.3389700000000002</v>
      </c>
      <c r="J22" s="63">
        <v>29.10341</v>
      </c>
      <c r="K22" s="64">
        <v>1471</v>
      </c>
      <c r="L22" s="23" t="s">
        <v>283</v>
      </c>
      <c r="M22" t="s">
        <v>3</v>
      </c>
      <c r="N22" t="s">
        <v>3</v>
      </c>
      <c r="O22" s="62" t="s">
        <v>312</v>
      </c>
      <c r="P22" s="62" t="s">
        <v>312</v>
      </c>
      <c r="T22" t="s">
        <v>105</v>
      </c>
      <c r="U22" t="s">
        <v>105</v>
      </c>
      <c r="V22" t="s">
        <v>105</v>
      </c>
    </row>
    <row r="23" spans="1:24" ht="28.8">
      <c r="A23" s="71" t="s">
        <v>230</v>
      </c>
      <c r="B23" s="167">
        <v>45585</v>
      </c>
      <c r="C23" s="103" t="s">
        <v>256</v>
      </c>
      <c r="D23" s="21">
        <v>25.3</v>
      </c>
      <c r="E23" s="21">
        <v>94</v>
      </c>
      <c r="F23" s="102">
        <v>5.2</v>
      </c>
      <c r="G23" s="21">
        <v>0.5</v>
      </c>
      <c r="H23" s="22">
        <v>279</v>
      </c>
      <c r="I23" s="68">
        <v>2.3390499999999999</v>
      </c>
      <c r="J23" s="63">
        <v>29.09919</v>
      </c>
      <c r="K23" s="64">
        <v>1464</v>
      </c>
      <c r="L23" s="61" t="s">
        <v>284</v>
      </c>
      <c r="M23" t="s">
        <v>3</v>
      </c>
      <c r="N23" t="s">
        <v>3</v>
      </c>
      <c r="O23" s="62" t="s">
        <v>312</v>
      </c>
      <c r="P23" s="62" t="s">
        <v>312</v>
      </c>
      <c r="T23" t="s">
        <v>105</v>
      </c>
      <c r="U23" t="s">
        <v>105</v>
      </c>
      <c r="V23" t="s">
        <v>105</v>
      </c>
    </row>
    <row r="24" spans="1:24" ht="28.8">
      <c r="A24" s="71" t="s">
        <v>231</v>
      </c>
      <c r="B24" s="167">
        <v>45586</v>
      </c>
      <c r="C24" s="103" t="s">
        <v>257</v>
      </c>
      <c r="D24" s="21">
        <v>66</v>
      </c>
      <c r="E24" s="21">
        <v>2300</v>
      </c>
      <c r="F24" s="102">
        <v>7.13</v>
      </c>
      <c r="G24" s="21">
        <v>26</v>
      </c>
      <c r="H24" s="22">
        <v>153</v>
      </c>
      <c r="I24" s="63">
        <v>2.7322600000000001</v>
      </c>
      <c r="J24" s="63">
        <v>29.0398</v>
      </c>
      <c r="K24" s="64">
        <v>929</v>
      </c>
      <c r="L24" s="61" t="s">
        <v>680</v>
      </c>
      <c r="M24" t="s">
        <v>3</v>
      </c>
      <c r="N24" t="s">
        <v>308</v>
      </c>
      <c r="O24" s="62">
        <v>3</v>
      </c>
      <c r="P24" s="62" t="s">
        <v>312</v>
      </c>
      <c r="Q24" s="57" t="s">
        <v>105</v>
      </c>
      <c r="R24" t="s">
        <v>371</v>
      </c>
      <c r="S24" t="s">
        <v>105</v>
      </c>
      <c r="T24" t="s">
        <v>105</v>
      </c>
      <c r="U24" t="s">
        <v>105</v>
      </c>
      <c r="V24" t="s">
        <v>105</v>
      </c>
      <c r="W24" t="s">
        <v>105</v>
      </c>
      <c r="X24" t="s">
        <v>105</v>
      </c>
    </row>
    <row r="25" spans="1:24" ht="28.8">
      <c r="A25" s="71" t="s">
        <v>232</v>
      </c>
      <c r="B25" s="167">
        <v>45586</v>
      </c>
      <c r="C25" s="103" t="s">
        <v>258</v>
      </c>
      <c r="D25" s="21">
        <v>41.7</v>
      </c>
      <c r="E25" s="21">
        <v>2550</v>
      </c>
      <c r="F25" s="102">
        <v>7.1</v>
      </c>
      <c r="G25" s="21">
        <v>21.5</v>
      </c>
      <c r="H25" s="22">
        <v>230</v>
      </c>
      <c r="I25" s="63">
        <v>2.6491699999999998</v>
      </c>
      <c r="J25" s="63">
        <v>29.059989999999999</v>
      </c>
      <c r="K25" s="64">
        <v>1055</v>
      </c>
      <c r="L25" s="61" t="s">
        <v>681</v>
      </c>
      <c r="M25" t="s">
        <v>3</v>
      </c>
      <c r="N25" t="s">
        <v>309</v>
      </c>
      <c r="O25" s="62">
        <v>1</v>
      </c>
      <c r="P25" s="62" t="s">
        <v>312</v>
      </c>
      <c r="Q25" s="57" t="s">
        <v>105</v>
      </c>
      <c r="R25" t="s">
        <v>105</v>
      </c>
      <c r="S25" t="s">
        <v>105</v>
      </c>
      <c r="T25" t="s">
        <v>105</v>
      </c>
      <c r="U25" t="s">
        <v>105</v>
      </c>
      <c r="V25" t="s">
        <v>105</v>
      </c>
    </row>
    <row r="26" spans="1:24" ht="28.8">
      <c r="A26" s="71" t="s">
        <v>233</v>
      </c>
      <c r="B26" s="167">
        <v>45586</v>
      </c>
      <c r="C26" s="103" t="s">
        <v>259</v>
      </c>
      <c r="D26" s="21">
        <v>43</v>
      </c>
      <c r="E26" s="21">
        <v>2530</v>
      </c>
      <c r="F26" s="102">
        <v>7.4</v>
      </c>
      <c r="G26" s="21">
        <v>22.5</v>
      </c>
      <c r="H26" s="22">
        <v>191</v>
      </c>
      <c r="I26" s="63">
        <v>2.6511100000000001</v>
      </c>
      <c r="J26" s="63">
        <v>29.060639999999999</v>
      </c>
      <c r="K26" s="64">
        <v>1044</v>
      </c>
      <c r="L26" s="61" t="s">
        <v>285</v>
      </c>
      <c r="M26" t="s">
        <v>3</v>
      </c>
      <c r="N26" t="s">
        <v>310</v>
      </c>
      <c r="O26" s="62">
        <v>1</v>
      </c>
      <c r="P26" s="62" t="s">
        <v>312</v>
      </c>
      <c r="Q26" s="57" t="s">
        <v>105</v>
      </c>
      <c r="R26" t="s">
        <v>105</v>
      </c>
      <c r="S26" t="s">
        <v>105</v>
      </c>
      <c r="T26" t="s">
        <v>105</v>
      </c>
      <c r="U26" t="s">
        <v>105</v>
      </c>
      <c r="V26" t="s">
        <v>105</v>
      </c>
      <c r="W26" t="s">
        <v>105</v>
      </c>
      <c r="X26" t="s">
        <v>105</v>
      </c>
    </row>
    <row r="27" spans="1:24">
      <c r="A27" s="71" t="s">
        <v>234</v>
      </c>
      <c r="B27" s="167">
        <v>45586</v>
      </c>
      <c r="C27" s="103" t="s">
        <v>260</v>
      </c>
      <c r="D27" s="21">
        <v>25.6</v>
      </c>
      <c r="E27" s="21">
        <v>182</v>
      </c>
      <c r="F27" s="102">
        <v>6.4</v>
      </c>
      <c r="H27" s="22">
        <v>263</v>
      </c>
      <c r="I27" s="63">
        <v>2.6244399999999999</v>
      </c>
      <c r="J27" s="63">
        <v>29.03753</v>
      </c>
      <c r="K27" s="64">
        <v>1066</v>
      </c>
      <c r="L27" s="61" t="s">
        <v>286</v>
      </c>
      <c r="M27" t="s">
        <v>3</v>
      </c>
      <c r="O27" s="62" t="s">
        <v>312</v>
      </c>
      <c r="P27" s="62" t="s">
        <v>312</v>
      </c>
      <c r="T27" t="s">
        <v>105</v>
      </c>
      <c r="U27" t="s">
        <v>105</v>
      </c>
      <c r="V27" t="s">
        <v>105</v>
      </c>
    </row>
    <row r="28" spans="1:24">
      <c r="A28" s="71" t="s">
        <v>235</v>
      </c>
      <c r="B28" s="167">
        <v>45587</v>
      </c>
      <c r="C28" s="103" t="s">
        <v>261</v>
      </c>
      <c r="D28" s="21">
        <v>25.8</v>
      </c>
      <c r="E28" s="21">
        <v>143</v>
      </c>
      <c r="F28" s="102">
        <v>7.4</v>
      </c>
      <c r="G28" s="21">
        <v>1</v>
      </c>
      <c r="H28" s="22">
        <v>246</v>
      </c>
      <c r="I28" s="69">
        <v>2.6282100000000002</v>
      </c>
      <c r="J28" s="69">
        <v>29.04223</v>
      </c>
      <c r="K28" s="66"/>
      <c r="L28" s="61" t="s">
        <v>287</v>
      </c>
      <c r="M28" t="s">
        <v>3</v>
      </c>
      <c r="N28" t="s">
        <v>311</v>
      </c>
      <c r="O28" s="62" t="s">
        <v>312</v>
      </c>
      <c r="P28" s="62" t="s">
        <v>312</v>
      </c>
      <c r="T28" t="s">
        <v>105</v>
      </c>
      <c r="U28" t="s">
        <v>105</v>
      </c>
      <c r="V28" t="s">
        <v>105</v>
      </c>
    </row>
    <row r="29" spans="1:24" ht="43.2">
      <c r="A29" s="71" t="s">
        <v>236</v>
      </c>
      <c r="B29" s="167">
        <v>45587</v>
      </c>
      <c r="C29" s="103" t="s">
        <v>262</v>
      </c>
      <c r="D29" s="21">
        <v>51</v>
      </c>
      <c r="E29" s="21">
        <v>1955</v>
      </c>
      <c r="F29" s="102">
        <v>6.7</v>
      </c>
      <c r="G29" s="21">
        <v>18.5</v>
      </c>
      <c r="H29" s="22">
        <v>162</v>
      </c>
      <c r="I29" s="69">
        <v>2.5846499999999999</v>
      </c>
      <c r="J29" s="69">
        <v>29.017589999999998</v>
      </c>
      <c r="K29" s="66">
        <v>1150</v>
      </c>
      <c r="L29" s="61" t="s">
        <v>288</v>
      </c>
      <c r="M29" t="s">
        <v>296</v>
      </c>
      <c r="N29" t="s">
        <v>3</v>
      </c>
      <c r="O29" s="62">
        <v>1</v>
      </c>
      <c r="P29" s="62" t="s">
        <v>312</v>
      </c>
      <c r="Q29" s="57" t="s">
        <v>105</v>
      </c>
      <c r="R29" t="s">
        <v>105</v>
      </c>
      <c r="S29" t="s">
        <v>105</v>
      </c>
      <c r="T29" t="s">
        <v>105</v>
      </c>
      <c r="U29" t="s">
        <v>105</v>
      </c>
      <c r="V29" t="s">
        <v>105</v>
      </c>
    </row>
    <row r="30" spans="1:24" ht="28.8">
      <c r="A30" s="71" t="s">
        <v>237</v>
      </c>
      <c r="B30" s="167">
        <v>45587</v>
      </c>
      <c r="C30" s="103" t="s">
        <v>263</v>
      </c>
      <c r="D30" s="21">
        <v>43</v>
      </c>
      <c r="E30" s="21">
        <v>1783</v>
      </c>
      <c r="F30" s="102">
        <v>6.5</v>
      </c>
      <c r="G30" s="21">
        <v>15.5</v>
      </c>
      <c r="H30" s="22">
        <v>130</v>
      </c>
      <c r="I30" s="65">
        <v>2.58229</v>
      </c>
      <c r="J30" s="65">
        <v>29.016169999999999</v>
      </c>
      <c r="K30" s="66">
        <v>1182</v>
      </c>
      <c r="L30" s="61" t="s">
        <v>289</v>
      </c>
      <c r="M30" t="s">
        <v>297</v>
      </c>
      <c r="N30" t="s">
        <v>3</v>
      </c>
      <c r="O30" s="62">
        <v>1</v>
      </c>
      <c r="P30" s="62" t="s">
        <v>312</v>
      </c>
      <c r="T30" t="s">
        <v>105</v>
      </c>
      <c r="U30" t="s">
        <v>105</v>
      </c>
      <c r="V30" t="s">
        <v>105</v>
      </c>
      <c r="W30" t="s">
        <v>105</v>
      </c>
      <c r="X30" t="s">
        <v>105</v>
      </c>
    </row>
    <row r="31" spans="1:24" ht="28.8">
      <c r="A31" s="71" t="s">
        <v>238</v>
      </c>
      <c r="B31" s="167">
        <v>45587</v>
      </c>
      <c r="C31" s="103" t="s">
        <v>264</v>
      </c>
      <c r="D31" s="21">
        <v>29</v>
      </c>
      <c r="E31" s="21">
        <v>56</v>
      </c>
      <c r="F31" s="102">
        <v>5.6</v>
      </c>
      <c r="G31" s="21">
        <v>0.5</v>
      </c>
      <c r="H31" s="22">
        <v>240</v>
      </c>
      <c r="I31" s="65">
        <v>2.5865296</v>
      </c>
      <c r="J31" s="65">
        <v>29.019283000000001</v>
      </c>
      <c r="K31" s="66" t="s">
        <v>3</v>
      </c>
      <c r="L31" s="70" t="s">
        <v>290</v>
      </c>
      <c r="M31" t="s">
        <v>3</v>
      </c>
      <c r="N31" t="s">
        <v>3</v>
      </c>
      <c r="O31" s="62" t="s">
        <v>312</v>
      </c>
      <c r="P31" s="62" t="s">
        <v>312</v>
      </c>
      <c r="T31" t="s">
        <v>105</v>
      </c>
      <c r="U31" t="s">
        <v>105</v>
      </c>
      <c r="V31" t="s">
        <v>105</v>
      </c>
    </row>
    <row r="32" spans="1:24">
      <c r="A32" s="71" t="s">
        <v>239</v>
      </c>
      <c r="B32" s="167">
        <v>45587</v>
      </c>
      <c r="C32" s="103" t="s">
        <v>264</v>
      </c>
      <c r="D32" s="21">
        <v>25.3</v>
      </c>
      <c r="E32" s="21">
        <v>10.1</v>
      </c>
      <c r="F32" s="102">
        <v>6</v>
      </c>
      <c r="G32" s="21">
        <v>0.4</v>
      </c>
      <c r="H32" s="22">
        <v>295</v>
      </c>
      <c r="I32" s="65">
        <v>2.5865296</v>
      </c>
      <c r="J32" s="65">
        <v>29.019283000000001</v>
      </c>
      <c r="K32" s="66" t="s">
        <v>3</v>
      </c>
      <c r="L32" s="61" t="s">
        <v>291</v>
      </c>
      <c r="M32" t="s">
        <v>3</v>
      </c>
      <c r="N32" t="s">
        <v>3</v>
      </c>
      <c r="O32" s="62" t="s">
        <v>312</v>
      </c>
      <c r="P32" s="62" t="s">
        <v>312</v>
      </c>
      <c r="T32" t="s">
        <v>105</v>
      </c>
      <c r="U32" t="s">
        <v>105</v>
      </c>
      <c r="V32" t="s">
        <v>105</v>
      </c>
    </row>
    <row r="33" spans="1:22">
      <c r="A33" s="71" t="s">
        <v>240</v>
      </c>
      <c r="B33" s="167">
        <v>45587</v>
      </c>
      <c r="C33" s="103" t="s">
        <v>265</v>
      </c>
      <c r="D33" s="21">
        <v>24.2</v>
      </c>
      <c r="E33" s="21">
        <v>112</v>
      </c>
      <c r="F33" s="102">
        <v>5.9</v>
      </c>
      <c r="G33" s="21">
        <v>0.5</v>
      </c>
      <c r="H33" s="22">
        <v>298</v>
      </c>
      <c r="I33" s="65" t="s">
        <v>3</v>
      </c>
      <c r="J33" s="65" t="s">
        <v>3</v>
      </c>
      <c r="K33" s="66" t="s">
        <v>3</v>
      </c>
      <c r="L33" s="61" t="s">
        <v>315</v>
      </c>
      <c r="M33" t="s">
        <v>3</v>
      </c>
      <c r="N33" t="s">
        <v>3</v>
      </c>
      <c r="O33" s="62" t="s">
        <v>312</v>
      </c>
      <c r="P33" s="62" t="s">
        <v>312</v>
      </c>
      <c r="T33" t="s">
        <v>105</v>
      </c>
      <c r="U33" t="s">
        <v>105</v>
      </c>
      <c r="V33" t="s">
        <v>105</v>
      </c>
    </row>
    <row r="34" spans="1:22">
      <c r="A34" s="32"/>
      <c r="C34" s="106"/>
      <c r="D34" s="22"/>
      <c r="E34" s="22"/>
      <c r="F34" s="105"/>
      <c r="G34" s="22"/>
      <c r="I34" s="65"/>
      <c r="J34" s="65"/>
      <c r="K34" s="65"/>
    </row>
    <row r="35" spans="1:22">
      <c r="I35" s="65">
        <f>MIN(I8:I32)</f>
        <v>1.5043800000000001</v>
      </c>
      <c r="J35" s="65">
        <f>MIN(J8:J32)</f>
        <v>29.016169999999999</v>
      </c>
    </row>
    <row r="36" spans="1:22">
      <c r="A36" s="55"/>
      <c r="I36" s="65">
        <f>MAX(I8:I33)</f>
        <v>2.7322600000000001</v>
      </c>
      <c r="J36" s="65">
        <f>MAX(J8:J33)</f>
        <v>29.654979999999998</v>
      </c>
    </row>
    <row r="37" spans="1:22">
      <c r="A37" t="s">
        <v>268</v>
      </c>
    </row>
    <row r="38" spans="1:22">
      <c r="A38" s="55" t="s">
        <v>652</v>
      </c>
    </row>
    <row r="39" spans="1:22">
      <c r="A39" s="55" t="s">
        <v>638</v>
      </c>
    </row>
  </sheetData>
  <pageMargins left="0.7" right="0.7" top="0.78740157499999996" bottom="0.78740157499999996" header="0.3" footer="0.3"/>
  <pageSetup paperSize="9" orientation="portrait" horizontalDpi="1200" verticalDpi="12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AC58-9E5F-FB48-812F-2E50E89AFADA}">
  <dimension ref="A2:BC37"/>
  <sheetViews>
    <sheetView workbookViewId="0">
      <selection activeCell="C40" sqref="C40"/>
    </sheetView>
  </sheetViews>
  <sheetFormatPr baseColWidth="10" defaultColWidth="10.6640625" defaultRowHeight="14.4"/>
  <cols>
    <col min="1" max="1" width="21.33203125" customWidth="1"/>
  </cols>
  <sheetData>
    <row r="2" spans="1:38" ht="16.2">
      <c r="A2" s="108" t="s">
        <v>533</v>
      </c>
      <c r="B2" s="1" t="s">
        <v>657</v>
      </c>
      <c r="C2" s="1" t="s">
        <v>658</v>
      </c>
      <c r="D2" s="1" t="s">
        <v>659</v>
      </c>
      <c r="E2" s="1" t="s">
        <v>660</v>
      </c>
      <c r="F2" s="1" t="s">
        <v>661</v>
      </c>
      <c r="G2" s="1" t="s">
        <v>662</v>
      </c>
      <c r="H2" s="1" t="s">
        <v>663</v>
      </c>
      <c r="I2" s="1" t="s">
        <v>664</v>
      </c>
      <c r="J2" s="1" t="s">
        <v>665</v>
      </c>
      <c r="K2" s="1" t="s">
        <v>666</v>
      </c>
      <c r="L2" s="2" t="s">
        <v>667</v>
      </c>
      <c r="M2" s="2" t="s">
        <v>668</v>
      </c>
      <c r="N2" s="2" t="s">
        <v>669</v>
      </c>
      <c r="O2" s="2" t="s">
        <v>670</v>
      </c>
      <c r="P2" s="2" t="s">
        <v>671</v>
      </c>
      <c r="Q2" s="2" t="s">
        <v>672</v>
      </c>
      <c r="R2" s="1" t="s">
        <v>673</v>
      </c>
      <c r="S2" s="1" t="s">
        <v>674</v>
      </c>
      <c r="T2" s="1" t="s">
        <v>675</v>
      </c>
      <c r="U2" s="1" t="s">
        <v>676</v>
      </c>
      <c r="V2" s="1" t="s">
        <v>677</v>
      </c>
      <c r="W2" s="1" t="s">
        <v>678</v>
      </c>
      <c r="X2" s="1" t="s">
        <v>679</v>
      </c>
    </row>
    <row r="3" spans="1:38" s="26" customFormat="1" ht="16.8" thickBot="1">
      <c r="A3" s="142" t="s">
        <v>632</v>
      </c>
      <c r="B3" s="92" t="s">
        <v>110</v>
      </c>
      <c r="C3" s="92" t="s">
        <v>110</v>
      </c>
      <c r="D3" s="92" t="s">
        <v>111</v>
      </c>
      <c r="E3" s="92" t="s">
        <v>110</v>
      </c>
      <c r="F3" s="92" t="s">
        <v>110</v>
      </c>
      <c r="G3" s="92" t="s">
        <v>158</v>
      </c>
      <c r="L3"/>
      <c r="M3" s="1"/>
      <c r="N3"/>
      <c r="O3"/>
      <c r="P3"/>
      <c r="S3" s="92" t="s">
        <v>159</v>
      </c>
      <c r="T3" s="92" t="s">
        <v>159</v>
      </c>
      <c r="U3" s="92" t="s">
        <v>160</v>
      </c>
      <c r="V3" s="92" t="s">
        <v>160</v>
      </c>
    </row>
    <row r="4" spans="1:38" ht="15" thickTop="1">
      <c r="A4" s="28" t="s">
        <v>215</v>
      </c>
      <c r="B4" s="62">
        <v>142.80000000000001</v>
      </c>
      <c r="C4" s="62">
        <v>0.28899999999999998</v>
      </c>
      <c r="D4">
        <v>6.88E-2</v>
      </c>
      <c r="E4" s="62">
        <v>7.2099999999999997E-2</v>
      </c>
      <c r="F4" s="143">
        <v>5.0499999999999998E-3</v>
      </c>
      <c r="G4" s="145">
        <v>1.7909999999999999</v>
      </c>
      <c r="H4" s="62">
        <v>9.8729999999999993</v>
      </c>
      <c r="I4" s="158">
        <v>2.9340000000000001E-2</v>
      </c>
      <c r="J4" s="62">
        <v>350.8</v>
      </c>
      <c r="K4" s="62">
        <v>0.18779999999999999</v>
      </c>
      <c r="L4" s="143">
        <v>7.2400000000000006E-2</v>
      </c>
      <c r="M4" s="143">
        <v>0.98199999999999998</v>
      </c>
      <c r="N4" s="143">
        <v>0.155</v>
      </c>
      <c r="O4" s="143">
        <v>0.78700000000000003</v>
      </c>
      <c r="P4" s="144">
        <v>0.39</v>
      </c>
      <c r="Q4" s="143">
        <v>0.32600000000000001</v>
      </c>
      <c r="R4" s="62">
        <v>487</v>
      </c>
      <c r="S4" s="62">
        <v>208</v>
      </c>
      <c r="T4" s="145">
        <v>0.42</v>
      </c>
      <c r="U4" s="62">
        <v>9.5299999999999994</v>
      </c>
      <c r="V4" s="143">
        <v>136</v>
      </c>
      <c r="W4" s="143">
        <v>14.3</v>
      </c>
      <c r="X4" s="145">
        <v>0.14699999999999999</v>
      </c>
      <c r="AA4" s="62"/>
    </row>
    <row r="5" spans="1:38" s="24" customFormat="1">
      <c r="A5" s="146" t="s">
        <v>65</v>
      </c>
      <c r="B5" s="147"/>
      <c r="C5" s="147"/>
      <c r="E5" s="147"/>
      <c r="F5" s="147"/>
      <c r="G5" s="147" t="s">
        <v>53</v>
      </c>
      <c r="H5" s="147" t="s">
        <v>114</v>
      </c>
      <c r="I5" s="147" t="s">
        <v>72</v>
      </c>
      <c r="J5" s="147" t="s">
        <v>546</v>
      </c>
      <c r="K5" s="147" t="s">
        <v>547</v>
      </c>
      <c r="L5" s="147" t="s">
        <v>78</v>
      </c>
      <c r="M5" s="147" t="s">
        <v>40</v>
      </c>
      <c r="N5" s="147" t="s">
        <v>548</v>
      </c>
      <c r="O5" s="147" t="s">
        <v>64</v>
      </c>
      <c r="P5" s="147" t="s">
        <v>30</v>
      </c>
      <c r="Q5" s="147" t="s">
        <v>41</v>
      </c>
      <c r="R5" s="147" t="s">
        <v>46</v>
      </c>
      <c r="S5" s="147" t="s">
        <v>42</v>
      </c>
      <c r="T5" s="147" t="s">
        <v>27</v>
      </c>
      <c r="U5" s="147" t="s">
        <v>549</v>
      </c>
      <c r="V5" s="147" t="s">
        <v>550</v>
      </c>
      <c r="W5" s="147" t="s">
        <v>31</v>
      </c>
      <c r="X5" s="147" t="s">
        <v>115</v>
      </c>
      <c r="AA5" s="147"/>
    </row>
    <row r="6" spans="1:38">
      <c r="A6" s="28" t="s">
        <v>216</v>
      </c>
      <c r="B6" s="62">
        <v>294</v>
      </c>
      <c r="C6" s="62">
        <v>0.47399999999999998</v>
      </c>
      <c r="D6">
        <v>8.8200000000000001E-2</v>
      </c>
      <c r="E6" s="62">
        <v>8.6599999999999996E-2</v>
      </c>
      <c r="F6" s="62">
        <v>5.4900000000000001E-3</v>
      </c>
      <c r="G6" s="62">
        <v>1.764</v>
      </c>
      <c r="H6" s="145">
        <v>9.7910000000000004</v>
      </c>
      <c r="I6" s="62">
        <v>2.9520000000000001E-2</v>
      </c>
      <c r="J6" s="62">
        <v>349.8</v>
      </c>
      <c r="K6" s="62">
        <v>0.188</v>
      </c>
      <c r="L6" s="62">
        <v>7.0499999999999993E-2</v>
      </c>
      <c r="M6" s="62">
        <v>0.97699999999999998</v>
      </c>
      <c r="N6" s="62">
        <v>0.15029999999999999</v>
      </c>
      <c r="O6" s="62">
        <v>0.78600000000000003</v>
      </c>
      <c r="P6" s="62">
        <v>0.39100000000000001</v>
      </c>
      <c r="Q6" s="145">
        <v>0.33</v>
      </c>
      <c r="R6" s="62">
        <v>621</v>
      </c>
      <c r="S6" s="62">
        <v>334</v>
      </c>
      <c r="T6" s="62">
        <v>0.53700000000000003</v>
      </c>
      <c r="U6" s="62">
        <v>10.18</v>
      </c>
      <c r="V6" s="148">
        <v>161</v>
      </c>
      <c r="W6" s="148">
        <v>15.8</v>
      </c>
      <c r="X6" s="62">
        <v>0.188</v>
      </c>
      <c r="AA6" s="62"/>
    </row>
    <row r="7" spans="1:38">
      <c r="A7" s="28" t="s">
        <v>65</v>
      </c>
      <c r="B7" s="62"/>
      <c r="C7" s="62"/>
      <c r="D7" s="24"/>
      <c r="E7" s="62"/>
      <c r="F7" s="62"/>
      <c r="G7" s="62" t="s">
        <v>551</v>
      </c>
      <c r="H7" s="62" t="s">
        <v>552</v>
      </c>
      <c r="I7" s="62" t="s">
        <v>50</v>
      </c>
      <c r="J7" s="62" t="s">
        <v>54</v>
      </c>
      <c r="K7" s="62" t="s">
        <v>51</v>
      </c>
      <c r="L7" s="147" t="s">
        <v>553</v>
      </c>
      <c r="M7" s="147" t="s">
        <v>554</v>
      </c>
      <c r="N7" s="147" t="s">
        <v>555</v>
      </c>
      <c r="O7" s="147" t="s">
        <v>48</v>
      </c>
      <c r="P7" s="147" t="s">
        <v>115</v>
      </c>
      <c r="Q7" s="147" t="s">
        <v>116</v>
      </c>
      <c r="R7" s="62" t="s">
        <v>556</v>
      </c>
      <c r="S7" s="62" t="s">
        <v>61</v>
      </c>
      <c r="T7" s="62" t="s">
        <v>64</v>
      </c>
      <c r="U7" s="62" t="s">
        <v>557</v>
      </c>
      <c r="V7" s="147" t="s">
        <v>42</v>
      </c>
      <c r="W7" s="147" t="s">
        <v>28</v>
      </c>
      <c r="X7" s="62" t="s">
        <v>548</v>
      </c>
      <c r="AA7" s="62"/>
    </row>
    <row r="8" spans="1:38" s="151" customFormat="1">
      <c r="A8" s="149" t="s">
        <v>217</v>
      </c>
      <c r="B8" s="148">
        <v>2220</v>
      </c>
      <c r="C8" s="148">
        <v>4.03</v>
      </c>
      <c r="D8">
        <v>0.38500000000000001</v>
      </c>
      <c r="E8" s="148">
        <v>0.27800000000000002</v>
      </c>
      <c r="F8" s="148">
        <v>1.35E-2</v>
      </c>
      <c r="G8" s="148">
        <v>1.421</v>
      </c>
      <c r="H8" s="148">
        <v>9.8309999999999995</v>
      </c>
      <c r="I8" s="159">
        <v>2.9219999999999999E-2</v>
      </c>
      <c r="J8" s="148">
        <v>337.8</v>
      </c>
      <c r="K8" s="148">
        <v>0.18820000000000001</v>
      </c>
      <c r="L8" s="148">
        <v>7.1199999999999999E-2</v>
      </c>
      <c r="M8" s="150">
        <v>0.99</v>
      </c>
      <c r="N8" s="148">
        <v>0.15160000000000001</v>
      </c>
      <c r="O8" s="148">
        <v>0.79400000000000004</v>
      </c>
      <c r="P8" s="148">
        <v>0.39550000000000002</v>
      </c>
      <c r="Q8" s="148">
        <v>0.3352</v>
      </c>
      <c r="R8" s="148">
        <v>552</v>
      </c>
      <c r="S8" s="148">
        <v>577</v>
      </c>
      <c r="T8" s="148">
        <v>1.046</v>
      </c>
      <c r="U8" s="148">
        <v>13.9</v>
      </c>
      <c r="V8" s="148">
        <v>286</v>
      </c>
      <c r="W8" s="148">
        <v>20.6</v>
      </c>
      <c r="X8" s="148">
        <v>0.35299999999999998</v>
      </c>
      <c r="AA8" s="148"/>
    </row>
    <row r="9" spans="1:38" s="24" customFormat="1">
      <c r="A9" s="146" t="s">
        <v>65</v>
      </c>
      <c r="B9" s="147"/>
      <c r="C9" s="147"/>
      <c r="E9" s="147"/>
      <c r="F9" s="147"/>
      <c r="G9" s="147" t="s">
        <v>64</v>
      </c>
      <c r="H9" s="147" t="s">
        <v>121</v>
      </c>
      <c r="I9" s="147" t="s">
        <v>74</v>
      </c>
      <c r="J9" s="147" t="s">
        <v>22</v>
      </c>
      <c r="K9" s="147" t="s">
        <v>558</v>
      </c>
      <c r="L9" s="147" t="s">
        <v>559</v>
      </c>
      <c r="M9" s="147" t="s">
        <v>49</v>
      </c>
      <c r="N9" s="147" t="s">
        <v>560</v>
      </c>
      <c r="O9" s="147" t="s">
        <v>561</v>
      </c>
      <c r="P9" s="147" t="s">
        <v>562</v>
      </c>
      <c r="Q9" s="147" t="s">
        <v>563</v>
      </c>
      <c r="R9" s="147" t="s">
        <v>564</v>
      </c>
      <c r="S9" s="147" t="s">
        <v>565</v>
      </c>
      <c r="T9" s="147" t="s">
        <v>566</v>
      </c>
      <c r="U9" s="147" t="s">
        <v>23</v>
      </c>
      <c r="V9" s="147" t="s">
        <v>567</v>
      </c>
      <c r="W9" s="147" t="s">
        <v>29</v>
      </c>
      <c r="X9" s="147" t="s">
        <v>71</v>
      </c>
      <c r="AA9" s="147"/>
    </row>
    <row r="10" spans="1:38">
      <c r="A10" s="28" t="s">
        <v>218</v>
      </c>
      <c r="B10" s="62">
        <v>18700</v>
      </c>
      <c r="C10" s="62">
        <v>2.5299999999999998</v>
      </c>
      <c r="D10">
        <v>0.42799999999999999</v>
      </c>
      <c r="E10" s="62">
        <v>0.309</v>
      </c>
      <c r="F10" s="62">
        <v>1.4800000000000001E-2</v>
      </c>
      <c r="G10" s="62">
        <v>8.5500000000000007E-2</v>
      </c>
      <c r="H10" s="62">
        <v>9.7270000000000003</v>
      </c>
      <c r="I10" s="62">
        <v>3.0880000000000001E-2</v>
      </c>
      <c r="J10" s="62">
        <v>366.8</v>
      </c>
      <c r="K10" s="62">
        <v>0.1885</v>
      </c>
      <c r="L10" s="62">
        <v>6.9400000000000003E-2</v>
      </c>
      <c r="M10" s="62">
        <v>0.98599999999999999</v>
      </c>
      <c r="N10" s="145">
        <v>0.15</v>
      </c>
      <c r="O10" s="62">
        <v>0.77700000000000002</v>
      </c>
      <c r="P10" s="62">
        <v>0.39600000000000002</v>
      </c>
      <c r="Q10" s="62">
        <v>0.33700000000000002</v>
      </c>
      <c r="R10" s="62">
        <v>7400</v>
      </c>
      <c r="S10" s="62">
        <v>4360</v>
      </c>
      <c r="T10" s="145">
        <v>0.59</v>
      </c>
      <c r="U10" s="62">
        <v>13.8</v>
      </c>
      <c r="V10" s="148">
        <v>289</v>
      </c>
      <c r="W10" s="148">
        <v>20.9</v>
      </c>
      <c r="X10" s="62">
        <v>0.216</v>
      </c>
      <c r="AA10" s="62"/>
    </row>
    <row r="11" spans="1:38">
      <c r="A11" s="146" t="s">
        <v>65</v>
      </c>
      <c r="B11" s="147"/>
      <c r="C11" s="147"/>
      <c r="D11" s="24"/>
      <c r="E11" s="147"/>
      <c r="F11" s="147"/>
      <c r="G11" s="147" t="s">
        <v>117</v>
      </c>
      <c r="H11" s="147" t="s">
        <v>57</v>
      </c>
      <c r="I11" s="147" t="s">
        <v>568</v>
      </c>
      <c r="J11" s="147" t="s">
        <v>25</v>
      </c>
      <c r="K11" s="147" t="s">
        <v>24</v>
      </c>
      <c r="L11" s="147" t="s">
        <v>76</v>
      </c>
      <c r="M11" s="147" t="s">
        <v>26</v>
      </c>
      <c r="N11" s="147" t="s">
        <v>75</v>
      </c>
      <c r="O11" s="147" t="s">
        <v>121</v>
      </c>
      <c r="P11" s="147" t="s">
        <v>49</v>
      </c>
      <c r="Q11" s="147" t="s">
        <v>49</v>
      </c>
      <c r="R11" s="147" t="s">
        <v>569</v>
      </c>
      <c r="S11" s="147" t="s">
        <v>570</v>
      </c>
      <c r="T11" s="147" t="s">
        <v>112</v>
      </c>
      <c r="U11" s="147" t="s">
        <v>77</v>
      </c>
      <c r="V11" s="147" t="s">
        <v>571</v>
      </c>
      <c r="W11" s="147" t="s">
        <v>25</v>
      </c>
      <c r="X11" s="147" t="s">
        <v>49</v>
      </c>
      <c r="Y11" s="24"/>
      <c r="Z11" s="24"/>
      <c r="AA11" s="147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</row>
    <row r="12" spans="1:38">
      <c r="A12" s="28" t="s">
        <v>219</v>
      </c>
      <c r="B12" s="62">
        <v>9460</v>
      </c>
      <c r="C12" s="62">
        <v>9.19</v>
      </c>
      <c r="D12">
        <v>0.67200000000000004</v>
      </c>
      <c r="E12" s="145">
        <v>0.5</v>
      </c>
      <c r="F12" s="62">
        <v>2.2499999999999999E-2</v>
      </c>
      <c r="G12" s="62">
        <v>0.1328</v>
      </c>
      <c r="H12" s="145">
        <v>9.8059999999999992</v>
      </c>
      <c r="I12" s="158">
        <v>2.92E-2</v>
      </c>
      <c r="J12" s="62">
        <v>308.8</v>
      </c>
      <c r="K12" s="62">
        <v>0.18820000000000001</v>
      </c>
      <c r="L12" s="62">
        <v>7.1099999999999997E-2</v>
      </c>
      <c r="M12" s="62">
        <v>0.98199999999999998</v>
      </c>
      <c r="N12" s="62">
        <v>0.15040000000000001</v>
      </c>
      <c r="O12" s="62">
        <v>0.78300000000000003</v>
      </c>
      <c r="P12" s="62">
        <v>0.39300000000000002</v>
      </c>
      <c r="Q12" s="145">
        <v>0.33</v>
      </c>
      <c r="R12" s="62">
        <v>1028</v>
      </c>
      <c r="S12" s="62">
        <v>1410</v>
      </c>
      <c r="T12" s="62">
        <v>1.37</v>
      </c>
      <c r="U12" s="152">
        <v>13.4</v>
      </c>
      <c r="V12" s="148">
        <v>298</v>
      </c>
      <c r="W12" s="148">
        <v>22.2</v>
      </c>
      <c r="X12" s="62">
        <v>0.42299999999999999</v>
      </c>
      <c r="AA12" s="62"/>
    </row>
    <row r="13" spans="1:38" s="24" customFormat="1">
      <c r="A13" s="146" t="s">
        <v>65</v>
      </c>
      <c r="B13" s="153"/>
      <c r="C13" s="153"/>
      <c r="E13" s="153"/>
      <c r="F13" s="153"/>
      <c r="G13" s="147" t="s">
        <v>572</v>
      </c>
      <c r="H13" s="147" t="s">
        <v>120</v>
      </c>
      <c r="I13" s="147" t="s">
        <v>573</v>
      </c>
      <c r="J13" s="147" t="s">
        <v>29</v>
      </c>
      <c r="K13" s="147" t="s">
        <v>51</v>
      </c>
      <c r="L13" s="147" t="s">
        <v>574</v>
      </c>
      <c r="M13" s="147" t="s">
        <v>41</v>
      </c>
      <c r="N13" s="147" t="s">
        <v>575</v>
      </c>
      <c r="O13" s="147" t="s">
        <v>49</v>
      </c>
      <c r="P13" s="147" t="s">
        <v>73</v>
      </c>
      <c r="Q13" s="147" t="s">
        <v>73</v>
      </c>
      <c r="R13" s="147" t="s">
        <v>33</v>
      </c>
      <c r="S13" s="147" t="s">
        <v>39</v>
      </c>
      <c r="T13" s="147" t="s">
        <v>34</v>
      </c>
      <c r="U13" s="147" t="s">
        <v>21</v>
      </c>
      <c r="V13" s="147" t="s">
        <v>576</v>
      </c>
      <c r="W13" s="147" t="s">
        <v>577</v>
      </c>
      <c r="X13" s="147" t="s">
        <v>35</v>
      </c>
      <c r="AA13" s="147"/>
    </row>
    <row r="14" spans="1:38">
      <c r="A14" s="28" t="s">
        <v>220</v>
      </c>
      <c r="B14" s="62">
        <v>9160</v>
      </c>
      <c r="C14" s="62">
        <v>5.44</v>
      </c>
      <c r="D14" s="88">
        <v>0.57999999999999996</v>
      </c>
      <c r="E14" s="62">
        <v>0.50600000000000001</v>
      </c>
      <c r="F14" s="62">
        <v>2.5899999999999999E-2</v>
      </c>
      <c r="G14" s="62">
        <v>7.4200000000000002E-2</v>
      </c>
      <c r="H14" s="62">
        <v>9.7859999999999996</v>
      </c>
      <c r="I14" s="62">
        <v>2.9139999999999999E-2</v>
      </c>
      <c r="J14" s="62">
        <v>309.3</v>
      </c>
      <c r="K14" s="62">
        <v>0.18809999999999999</v>
      </c>
      <c r="L14" s="62">
        <v>7.0800000000000002E-2</v>
      </c>
      <c r="M14" s="62">
        <v>0.97699999999999998</v>
      </c>
      <c r="N14" s="154">
        <v>0.151</v>
      </c>
      <c r="O14" s="62">
        <v>0.77900000000000003</v>
      </c>
      <c r="P14" s="62">
        <v>0.39079999999999998</v>
      </c>
      <c r="Q14" s="62">
        <v>0.33289999999999997</v>
      </c>
      <c r="R14" s="62">
        <v>1680</v>
      </c>
      <c r="S14" s="62">
        <v>1580</v>
      </c>
      <c r="T14" s="62">
        <v>0.93799999999999994</v>
      </c>
      <c r="U14" s="62">
        <v>11.5</v>
      </c>
      <c r="V14" s="148">
        <v>224</v>
      </c>
      <c r="W14" s="148">
        <v>19.5</v>
      </c>
      <c r="X14" s="145">
        <v>0.28999999999999998</v>
      </c>
      <c r="AA14" s="62"/>
    </row>
    <row r="15" spans="1:38">
      <c r="A15" s="28" t="s">
        <v>65</v>
      </c>
      <c r="B15" s="62"/>
      <c r="C15" s="62"/>
      <c r="D15" s="24"/>
      <c r="E15" s="62"/>
      <c r="F15" s="62"/>
      <c r="G15" s="62" t="s">
        <v>578</v>
      </c>
      <c r="H15" s="62" t="s">
        <v>64</v>
      </c>
      <c r="I15" s="62" t="s">
        <v>70</v>
      </c>
      <c r="J15" s="62" t="s">
        <v>22</v>
      </c>
      <c r="K15" s="62" t="s">
        <v>51</v>
      </c>
      <c r="L15" s="147" t="s">
        <v>579</v>
      </c>
      <c r="M15" s="147" t="s">
        <v>68</v>
      </c>
      <c r="N15" s="147" t="s">
        <v>580</v>
      </c>
      <c r="O15" s="147" t="s">
        <v>30</v>
      </c>
      <c r="P15" s="147" t="s">
        <v>581</v>
      </c>
      <c r="Q15" s="147" t="s">
        <v>553</v>
      </c>
      <c r="R15" s="62" t="s">
        <v>582</v>
      </c>
      <c r="S15" s="62" t="s">
        <v>582</v>
      </c>
      <c r="T15" s="62" t="s">
        <v>583</v>
      </c>
      <c r="U15" s="62" t="s">
        <v>23</v>
      </c>
      <c r="V15" s="147" t="s">
        <v>56</v>
      </c>
      <c r="W15" s="147" t="s">
        <v>584</v>
      </c>
      <c r="X15" s="62" t="s">
        <v>68</v>
      </c>
      <c r="AA15" s="62"/>
    </row>
    <row r="16" spans="1:38" s="151" customFormat="1">
      <c r="A16" s="149" t="s">
        <v>221</v>
      </c>
      <c r="B16" s="148">
        <v>240</v>
      </c>
      <c r="C16" s="148">
        <v>9.69E-2</v>
      </c>
      <c r="D16">
        <v>3.1600000000000003E-2</v>
      </c>
      <c r="E16" s="148">
        <v>4.4499999999999998E-2</v>
      </c>
      <c r="F16" s="148">
        <v>4.0899999999999999E-3</v>
      </c>
      <c r="G16" s="148">
        <v>0.16600000000000001</v>
      </c>
      <c r="H16" s="148">
        <v>9.7970000000000006</v>
      </c>
      <c r="I16" s="148">
        <v>3.0110000000000001E-2</v>
      </c>
      <c r="J16" s="148">
        <v>365.1</v>
      </c>
      <c r="K16" s="148">
        <v>0.18820000000000001</v>
      </c>
      <c r="L16" s="62">
        <v>7.1300000000000002E-2</v>
      </c>
      <c r="M16" s="62">
        <v>0.97899999999999998</v>
      </c>
      <c r="N16" s="62">
        <v>0.1507</v>
      </c>
      <c r="O16" s="62">
        <v>0.78400000000000003</v>
      </c>
      <c r="P16" s="62">
        <v>0.3896</v>
      </c>
      <c r="Q16" s="62">
        <v>0.3301</v>
      </c>
      <c r="R16" s="148">
        <v>2480</v>
      </c>
      <c r="S16" s="148">
        <v>760</v>
      </c>
      <c r="T16" s="148">
        <v>0.307</v>
      </c>
      <c r="U16" s="155">
        <v>7.1</v>
      </c>
      <c r="V16" s="148">
        <v>77.2</v>
      </c>
      <c r="W16" s="148">
        <v>10.9</v>
      </c>
      <c r="X16" s="156">
        <v>0.112</v>
      </c>
      <c r="AA16" s="148"/>
    </row>
    <row r="17" spans="1:55" s="24" customFormat="1">
      <c r="A17" s="146" t="s">
        <v>65</v>
      </c>
      <c r="B17" s="147"/>
      <c r="C17" s="147"/>
      <c r="E17" s="147"/>
      <c r="F17" s="147"/>
      <c r="G17" s="147" t="s">
        <v>548</v>
      </c>
      <c r="H17" s="147" t="s">
        <v>62</v>
      </c>
      <c r="I17" s="147" t="s">
        <v>585</v>
      </c>
      <c r="J17" s="147" t="s">
        <v>28</v>
      </c>
      <c r="K17" s="147" t="s">
        <v>51</v>
      </c>
      <c r="L17" s="147" t="s">
        <v>586</v>
      </c>
      <c r="M17" s="147" t="s">
        <v>548</v>
      </c>
      <c r="N17" s="147" t="s">
        <v>587</v>
      </c>
      <c r="O17" s="147" t="s">
        <v>115</v>
      </c>
      <c r="P17" s="147" t="s">
        <v>588</v>
      </c>
      <c r="Q17" s="147" t="s">
        <v>119</v>
      </c>
      <c r="R17" s="147" t="s">
        <v>589</v>
      </c>
      <c r="S17" s="147" t="s">
        <v>590</v>
      </c>
      <c r="T17" s="147" t="s">
        <v>71</v>
      </c>
      <c r="U17" s="147" t="s">
        <v>591</v>
      </c>
      <c r="V17" s="147" t="s">
        <v>592</v>
      </c>
      <c r="W17" s="147" t="s">
        <v>21</v>
      </c>
      <c r="X17" s="147" t="s">
        <v>118</v>
      </c>
      <c r="AA17" s="147"/>
    </row>
    <row r="18" spans="1:55">
      <c r="A18" s="28" t="s">
        <v>222</v>
      </c>
      <c r="B18" s="62">
        <v>2780</v>
      </c>
      <c r="C18" s="62">
        <v>0.66700000000000004</v>
      </c>
      <c r="D18">
        <v>0.11219999999999999</v>
      </c>
      <c r="E18" s="84">
        <v>9.8599999999999993E-2</v>
      </c>
      <c r="F18" s="62">
        <v>6.3200000000000001E-3</v>
      </c>
      <c r="G18" s="62">
        <v>0.1691</v>
      </c>
      <c r="H18" s="62">
        <v>9.7840000000000007</v>
      </c>
      <c r="I18" s="62">
        <v>3.022E-2</v>
      </c>
      <c r="J18" s="62">
        <v>376.9</v>
      </c>
      <c r="K18" s="154">
        <v>0.18820000000000001</v>
      </c>
      <c r="L18" s="62">
        <v>7.1900000000000006E-2</v>
      </c>
      <c r="M18" s="62">
        <v>0.97499999999999998</v>
      </c>
      <c r="N18" s="62">
        <v>0.15049999999999999</v>
      </c>
      <c r="O18" s="62">
        <v>0.78100000000000003</v>
      </c>
      <c r="P18" s="62">
        <v>0.38800000000000001</v>
      </c>
      <c r="Q18" s="62">
        <v>0.33210000000000001</v>
      </c>
      <c r="R18" s="62">
        <v>4160</v>
      </c>
      <c r="S18" s="62">
        <v>2480</v>
      </c>
      <c r="T18" s="62">
        <v>0.59499999999999997</v>
      </c>
      <c r="U18" s="62">
        <v>11.37</v>
      </c>
      <c r="V18" s="148">
        <v>177</v>
      </c>
      <c r="W18" s="148">
        <v>15.6</v>
      </c>
      <c r="X18" s="62">
        <v>0.224</v>
      </c>
      <c r="AA18" s="62"/>
    </row>
    <row r="19" spans="1:55" s="24" customFormat="1">
      <c r="A19" s="146" t="s">
        <v>65</v>
      </c>
      <c r="B19" s="153"/>
      <c r="C19" s="153"/>
      <c r="E19" s="153"/>
      <c r="F19" s="153"/>
      <c r="G19" s="147" t="s">
        <v>593</v>
      </c>
      <c r="H19" s="147" t="s">
        <v>69</v>
      </c>
      <c r="I19" s="147" t="s">
        <v>32</v>
      </c>
      <c r="J19" s="147" t="s">
        <v>28</v>
      </c>
      <c r="K19" s="147" t="s">
        <v>51</v>
      </c>
      <c r="L19" s="147" t="s">
        <v>587</v>
      </c>
      <c r="M19" s="147" t="s">
        <v>68</v>
      </c>
      <c r="N19" s="147" t="s">
        <v>594</v>
      </c>
      <c r="O19" s="147" t="s">
        <v>120</v>
      </c>
      <c r="P19" s="147" t="s">
        <v>73</v>
      </c>
      <c r="Q19" s="147" t="s">
        <v>113</v>
      </c>
      <c r="R19" s="147" t="s">
        <v>595</v>
      </c>
      <c r="S19" s="147" t="s">
        <v>596</v>
      </c>
      <c r="T19" s="147" t="s">
        <v>64</v>
      </c>
      <c r="U19" s="147" t="s">
        <v>597</v>
      </c>
      <c r="V19" s="147" t="s">
        <v>598</v>
      </c>
      <c r="W19" s="147" t="s">
        <v>77</v>
      </c>
      <c r="X19" s="147" t="s">
        <v>116</v>
      </c>
      <c r="AA19" s="153"/>
    </row>
    <row r="20" spans="1:55" s="151" customFormat="1">
      <c r="A20" s="149" t="s">
        <v>224</v>
      </c>
      <c r="B20" s="148">
        <v>1060</v>
      </c>
      <c r="C20" s="150">
        <v>0.28999999999999998</v>
      </c>
      <c r="D20">
        <v>5.2400000000000002E-2</v>
      </c>
      <c r="E20" s="148">
        <v>5.4600000000000003E-2</v>
      </c>
      <c r="F20" s="148">
        <v>3.7200000000000002E-3</v>
      </c>
      <c r="G20" s="148">
        <v>0.16400000000000001</v>
      </c>
      <c r="H20" s="150">
        <v>9.7460000000000004</v>
      </c>
      <c r="I20" s="148">
        <v>2.98E-2</v>
      </c>
      <c r="J20" s="148">
        <v>341.2</v>
      </c>
      <c r="K20" s="148">
        <v>0.18809999999999999</v>
      </c>
      <c r="L20" s="156">
        <v>7.0000000000000007E-2</v>
      </c>
      <c r="M20" s="148">
        <v>0.98399999999999999</v>
      </c>
      <c r="N20" s="150">
        <v>0.15</v>
      </c>
      <c r="O20" s="148">
        <v>0.78700000000000003</v>
      </c>
      <c r="P20" s="148">
        <v>0.38700000000000001</v>
      </c>
      <c r="Q20" s="148">
        <v>0.33200000000000002</v>
      </c>
      <c r="R20" s="148">
        <v>3660</v>
      </c>
      <c r="S20" s="148">
        <v>2020</v>
      </c>
      <c r="T20" s="148">
        <v>0.55300000000000005</v>
      </c>
      <c r="U20" s="155">
        <v>9.59</v>
      </c>
      <c r="V20" s="148">
        <v>141</v>
      </c>
      <c r="W20" s="148">
        <v>14.7</v>
      </c>
      <c r="X20" s="148">
        <v>0.189</v>
      </c>
      <c r="AA20" s="148"/>
    </row>
    <row r="21" spans="1:55" s="24" customFormat="1">
      <c r="A21" s="146" t="s">
        <v>65</v>
      </c>
      <c r="B21" s="147"/>
      <c r="C21" s="147"/>
      <c r="E21" s="147"/>
      <c r="F21" s="147"/>
      <c r="G21" s="147" t="s">
        <v>561</v>
      </c>
      <c r="H21" s="147" t="s">
        <v>599</v>
      </c>
      <c r="I21" s="147" t="s">
        <v>600</v>
      </c>
      <c r="J21" s="147" t="s">
        <v>577</v>
      </c>
      <c r="K21" s="147" t="s">
        <v>24</v>
      </c>
      <c r="L21" s="147" t="s">
        <v>78</v>
      </c>
      <c r="M21" s="147" t="s">
        <v>601</v>
      </c>
      <c r="N21" s="147" t="s">
        <v>73</v>
      </c>
      <c r="O21" s="147" t="s">
        <v>58</v>
      </c>
      <c r="P21" s="147" t="s">
        <v>116</v>
      </c>
      <c r="Q21" s="147" t="s">
        <v>116</v>
      </c>
      <c r="R21" s="147" t="s">
        <v>602</v>
      </c>
      <c r="S21" s="147" t="s">
        <v>603</v>
      </c>
      <c r="T21" s="147" t="s">
        <v>63</v>
      </c>
      <c r="U21" s="147" t="s">
        <v>43</v>
      </c>
      <c r="V21" s="147" t="s">
        <v>604</v>
      </c>
      <c r="W21" s="147" t="s">
        <v>29</v>
      </c>
      <c r="X21" s="147" t="s">
        <v>548</v>
      </c>
      <c r="AA21" s="147"/>
    </row>
    <row r="22" spans="1:55">
      <c r="A22" s="28" t="s">
        <v>225</v>
      </c>
      <c r="B22" s="62">
        <v>268</v>
      </c>
      <c r="C22" s="62">
        <v>7.8799999999999995E-2</v>
      </c>
      <c r="D22">
        <v>1.52E-2</v>
      </c>
      <c r="E22" s="154">
        <v>1.7999999999999999E-2</v>
      </c>
      <c r="F22" s="62">
        <v>1.3699999999999999E-3</v>
      </c>
      <c r="G22" s="62">
        <v>0.15890000000000001</v>
      </c>
      <c r="H22" s="62">
        <v>9.798</v>
      </c>
      <c r="I22" s="62">
        <v>3.0630000000000001E-2</v>
      </c>
      <c r="J22" s="62">
        <v>340.6</v>
      </c>
      <c r="K22" s="62">
        <v>0.18820000000000001</v>
      </c>
      <c r="L22" s="154">
        <v>7.0999999999999994E-2</v>
      </c>
      <c r="M22" s="62">
        <v>0.98199999999999998</v>
      </c>
      <c r="N22" s="62">
        <v>0.15290000000000001</v>
      </c>
      <c r="O22" s="145">
        <v>0.79</v>
      </c>
      <c r="P22" s="62">
        <v>0.38800000000000001</v>
      </c>
      <c r="Q22" s="62">
        <v>0.33200000000000002</v>
      </c>
      <c r="R22" s="62">
        <v>3400</v>
      </c>
      <c r="S22" s="62">
        <v>1770</v>
      </c>
      <c r="T22" s="62">
        <v>0.51900000000000002</v>
      </c>
      <c r="U22" s="62">
        <v>8.43</v>
      </c>
      <c r="V22" s="62">
        <v>110</v>
      </c>
      <c r="W22" s="62">
        <v>13.1</v>
      </c>
      <c r="X22" s="62">
        <v>0.17699999999999999</v>
      </c>
      <c r="AA22" s="62"/>
    </row>
    <row r="23" spans="1:55">
      <c r="A23" s="146" t="s">
        <v>65</v>
      </c>
      <c r="B23" s="147"/>
      <c r="C23" s="147"/>
      <c r="D23" s="24"/>
      <c r="E23" s="147"/>
      <c r="F23" s="147"/>
      <c r="G23" s="147" t="s">
        <v>605</v>
      </c>
      <c r="H23" s="147" t="s">
        <v>53</v>
      </c>
      <c r="I23" s="147" t="s">
        <v>606</v>
      </c>
      <c r="J23" s="147" t="s">
        <v>28</v>
      </c>
      <c r="K23" s="147" t="s">
        <v>51</v>
      </c>
      <c r="L23" s="147" t="s">
        <v>580</v>
      </c>
      <c r="M23" s="147" t="s">
        <v>71</v>
      </c>
      <c r="N23" s="147" t="s">
        <v>607</v>
      </c>
      <c r="O23" s="147" t="s">
        <v>121</v>
      </c>
      <c r="P23" s="147" t="s">
        <v>75</v>
      </c>
      <c r="Q23" s="147" t="s">
        <v>561</v>
      </c>
      <c r="R23" s="147" t="s">
        <v>608</v>
      </c>
      <c r="S23" s="147" t="s">
        <v>609</v>
      </c>
      <c r="T23" s="147" t="s">
        <v>64</v>
      </c>
      <c r="U23" s="147" t="s">
        <v>610</v>
      </c>
      <c r="V23" s="147" t="s">
        <v>44</v>
      </c>
      <c r="W23" s="147" t="s">
        <v>22</v>
      </c>
      <c r="X23" s="147" t="s">
        <v>548</v>
      </c>
      <c r="Y23" s="24"/>
      <c r="Z23" s="24"/>
      <c r="AA23" s="147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</row>
    <row r="24" spans="1:55">
      <c r="A24" s="28" t="s">
        <v>227</v>
      </c>
      <c r="B24" s="62">
        <v>8700</v>
      </c>
      <c r="C24" s="62">
        <v>3.15</v>
      </c>
      <c r="D24" s="88">
        <v>0.32</v>
      </c>
      <c r="E24" s="84">
        <v>0.24399999999999999</v>
      </c>
      <c r="F24" s="62">
        <v>1.17E-2</v>
      </c>
      <c r="G24" s="62">
        <v>0.1452</v>
      </c>
      <c r="H24" s="145">
        <v>9.7899999999999991</v>
      </c>
      <c r="I24" s="62">
        <v>2.955E-2</v>
      </c>
      <c r="J24" s="62">
        <v>327.9</v>
      </c>
      <c r="K24" s="62">
        <v>0.18809999999999999</v>
      </c>
      <c r="L24" s="62">
        <v>7.0400000000000004E-2</v>
      </c>
      <c r="M24" s="62">
        <v>0.97399999999999998</v>
      </c>
      <c r="N24" s="62">
        <v>0.151</v>
      </c>
      <c r="O24" s="62">
        <v>0.78500000000000003</v>
      </c>
      <c r="P24" s="62">
        <v>0.39300000000000002</v>
      </c>
      <c r="Q24" s="62">
        <v>0.33400000000000002</v>
      </c>
      <c r="R24" s="62">
        <v>2770</v>
      </c>
      <c r="S24" s="62">
        <v>2720</v>
      </c>
      <c r="T24" s="62">
        <v>0.98399999999999999</v>
      </c>
      <c r="U24" s="62">
        <v>13.1</v>
      </c>
      <c r="V24" s="62">
        <v>273</v>
      </c>
      <c r="W24" s="62">
        <v>20.8</v>
      </c>
      <c r="X24" s="62">
        <v>0.32300000000000001</v>
      </c>
      <c r="AA24" s="62"/>
    </row>
    <row r="25" spans="1:55" s="24" customFormat="1">
      <c r="A25" s="146" t="s">
        <v>65</v>
      </c>
      <c r="B25" s="153"/>
      <c r="C25" s="153"/>
      <c r="E25" s="153"/>
      <c r="F25" s="153"/>
      <c r="G25" s="147" t="s">
        <v>119</v>
      </c>
      <c r="H25" s="147" t="s">
        <v>64</v>
      </c>
      <c r="I25" s="147" t="s">
        <v>611</v>
      </c>
      <c r="J25" s="147" t="s">
        <v>29</v>
      </c>
      <c r="K25" s="147" t="s">
        <v>558</v>
      </c>
      <c r="L25" s="147" t="s">
        <v>612</v>
      </c>
      <c r="M25" s="147" t="s">
        <v>53</v>
      </c>
      <c r="N25" s="147" t="s">
        <v>73</v>
      </c>
      <c r="O25" s="147" t="s">
        <v>71</v>
      </c>
      <c r="P25" s="147" t="s">
        <v>116</v>
      </c>
      <c r="Q25" s="147" t="s">
        <v>75</v>
      </c>
      <c r="R25" s="147" t="s">
        <v>613</v>
      </c>
      <c r="S25" s="147" t="s">
        <v>614</v>
      </c>
      <c r="T25" s="147" t="s">
        <v>615</v>
      </c>
      <c r="U25" s="147" t="s">
        <v>21</v>
      </c>
      <c r="V25" s="147" t="s">
        <v>61</v>
      </c>
      <c r="W25" s="147" t="s">
        <v>577</v>
      </c>
      <c r="X25" s="147" t="s">
        <v>45</v>
      </c>
      <c r="AA25" s="153"/>
    </row>
    <row r="26" spans="1:55">
      <c r="A26" s="28" t="s">
        <v>231</v>
      </c>
      <c r="B26" s="62">
        <v>31.7</v>
      </c>
      <c r="C26" s="62">
        <v>9.4600000000000004E-2</v>
      </c>
      <c r="D26">
        <v>1.38E-2</v>
      </c>
      <c r="E26" s="62">
        <v>1.43E-2</v>
      </c>
      <c r="F26" s="62">
        <v>9.5E-4</v>
      </c>
      <c r="G26" s="145">
        <v>1.069</v>
      </c>
      <c r="H26" s="62">
        <v>9.8620000000000001</v>
      </c>
      <c r="I26" s="62">
        <v>2.9149999999999999E-2</v>
      </c>
      <c r="J26" s="62">
        <v>331.5</v>
      </c>
      <c r="K26" s="62">
        <v>0.1883</v>
      </c>
      <c r="L26" s="62">
        <v>7.2599999999999998E-2</v>
      </c>
      <c r="M26" s="145">
        <v>0.99</v>
      </c>
      <c r="N26" s="62">
        <v>0.1522</v>
      </c>
      <c r="O26" s="62">
        <v>0.79200000000000004</v>
      </c>
      <c r="P26" s="62">
        <v>0.39400000000000002</v>
      </c>
      <c r="Q26" s="145">
        <v>0.33700000000000002</v>
      </c>
      <c r="R26" s="62">
        <v>347</v>
      </c>
      <c r="S26" s="62">
        <v>229</v>
      </c>
      <c r="T26" s="62">
        <v>0.68400000000000005</v>
      </c>
      <c r="U26" s="157">
        <v>9.6999999999999993</v>
      </c>
      <c r="V26" s="62">
        <v>146</v>
      </c>
      <c r="W26" s="152">
        <v>15.1</v>
      </c>
      <c r="X26" s="62">
        <v>0.22700000000000001</v>
      </c>
      <c r="AA26" s="62"/>
    </row>
    <row r="27" spans="1:55">
      <c r="A27" s="146" t="s">
        <v>65</v>
      </c>
      <c r="B27" s="147"/>
      <c r="C27" s="147"/>
      <c r="D27" s="24"/>
      <c r="E27" s="147"/>
      <c r="F27" s="147"/>
      <c r="G27" s="147" t="s">
        <v>35</v>
      </c>
      <c r="H27" s="147" t="s">
        <v>30</v>
      </c>
      <c r="I27" s="147" t="s">
        <v>616</v>
      </c>
      <c r="J27" s="147" t="s">
        <v>28</v>
      </c>
      <c r="K27" s="147" t="s">
        <v>24</v>
      </c>
      <c r="L27" s="147" t="s">
        <v>617</v>
      </c>
      <c r="M27" s="147" t="s">
        <v>618</v>
      </c>
      <c r="N27" s="147" t="s">
        <v>619</v>
      </c>
      <c r="O27" s="147" t="s">
        <v>27</v>
      </c>
      <c r="P27" s="147" t="s">
        <v>561</v>
      </c>
      <c r="Q27" s="147" t="s">
        <v>73</v>
      </c>
      <c r="R27" s="147" t="s">
        <v>52</v>
      </c>
      <c r="S27" s="147" t="s">
        <v>52</v>
      </c>
      <c r="T27" s="147" t="s">
        <v>620</v>
      </c>
      <c r="U27" s="147" t="s">
        <v>621</v>
      </c>
      <c r="V27" s="147" t="s">
        <v>42</v>
      </c>
      <c r="W27" s="147" t="s">
        <v>584</v>
      </c>
      <c r="X27" s="147" t="s">
        <v>30</v>
      </c>
      <c r="Y27" s="24"/>
      <c r="Z27" s="24"/>
      <c r="AA27" s="147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55">
      <c r="A28" s="28" t="s">
        <v>233</v>
      </c>
      <c r="B28" s="152">
        <v>23</v>
      </c>
      <c r="C28" s="62">
        <v>3.57</v>
      </c>
      <c r="D28">
        <v>0.22700000000000001</v>
      </c>
      <c r="E28" s="145">
        <v>0.15</v>
      </c>
      <c r="F28" s="62">
        <v>6.3899999999999998E-3</v>
      </c>
      <c r="G28" s="62">
        <v>1.2310000000000001</v>
      </c>
      <c r="H28" s="62">
        <v>9.8759999999999994</v>
      </c>
      <c r="I28" s="158">
        <v>2.8799999999999999E-2</v>
      </c>
      <c r="J28" s="62">
        <v>299.5</v>
      </c>
      <c r="K28" s="62">
        <v>0.18820000000000001</v>
      </c>
      <c r="L28" s="62">
        <v>7.1499999999999994E-2</v>
      </c>
      <c r="M28" s="62">
        <v>0.98499999999999999</v>
      </c>
      <c r="N28" s="62">
        <v>0.15229999999999999</v>
      </c>
      <c r="O28" s="62">
        <v>0.78900000000000003</v>
      </c>
      <c r="P28" s="62">
        <v>0.38819999999999999</v>
      </c>
      <c r="Q28" s="62">
        <v>0.33069999999999999</v>
      </c>
      <c r="R28" s="62">
        <v>6.45</v>
      </c>
      <c r="S28" s="62">
        <v>10.14</v>
      </c>
      <c r="T28" s="62">
        <v>1.57</v>
      </c>
      <c r="U28" s="62">
        <v>15.1</v>
      </c>
      <c r="V28" s="62">
        <v>355</v>
      </c>
      <c r="W28" s="62">
        <v>23.5</v>
      </c>
      <c r="X28" s="62">
        <v>0.47099999999999997</v>
      </c>
      <c r="AA28" s="62"/>
    </row>
    <row r="29" spans="1:55" s="24" customFormat="1">
      <c r="A29" s="146" t="s">
        <v>65</v>
      </c>
      <c r="B29" s="153"/>
      <c r="C29" s="153"/>
      <c r="E29" s="153"/>
      <c r="F29" s="153"/>
      <c r="G29" s="147" t="s">
        <v>622</v>
      </c>
      <c r="H29" s="147" t="s">
        <v>38</v>
      </c>
      <c r="I29" s="147" t="s">
        <v>623</v>
      </c>
      <c r="J29" s="147" t="s">
        <v>31</v>
      </c>
      <c r="K29" s="147" t="s">
        <v>51</v>
      </c>
      <c r="L29" s="147" t="s">
        <v>624</v>
      </c>
      <c r="M29" s="147" t="s">
        <v>73</v>
      </c>
      <c r="N29" s="147" t="s">
        <v>579</v>
      </c>
      <c r="O29" s="147" t="s">
        <v>75</v>
      </c>
      <c r="P29" s="147" t="s">
        <v>555</v>
      </c>
      <c r="Q29" s="147" t="s">
        <v>625</v>
      </c>
      <c r="R29" s="147" t="s">
        <v>626</v>
      </c>
      <c r="S29" s="147" t="s">
        <v>47</v>
      </c>
      <c r="T29" s="147" t="s">
        <v>37</v>
      </c>
      <c r="U29" s="147" t="s">
        <v>29</v>
      </c>
      <c r="V29" s="147" t="s">
        <v>627</v>
      </c>
      <c r="W29" s="147" t="s">
        <v>55</v>
      </c>
      <c r="X29" s="147" t="s">
        <v>628</v>
      </c>
      <c r="AA29" s="153"/>
    </row>
    <row r="30" spans="1:55">
      <c r="A30" s="28" t="s">
        <v>237</v>
      </c>
      <c r="B30" s="62">
        <v>83.2</v>
      </c>
      <c r="C30" s="62">
        <v>0.27500000000000002</v>
      </c>
      <c r="D30">
        <v>3.9600000000000003E-2</v>
      </c>
      <c r="E30" s="62">
        <v>4.0500000000000001E-2</v>
      </c>
      <c r="F30" s="62">
        <v>2.5500000000000002E-3</v>
      </c>
      <c r="G30" s="62">
        <v>1.724</v>
      </c>
      <c r="H30" s="62">
        <v>9.8420000000000005</v>
      </c>
      <c r="I30" s="62">
        <v>2.9180000000000001E-2</v>
      </c>
      <c r="J30" s="62">
        <v>327.2</v>
      </c>
      <c r="K30" s="154">
        <v>0.188</v>
      </c>
      <c r="L30" s="62">
        <v>7.1300000000000002E-2</v>
      </c>
      <c r="M30" s="145">
        <v>0.97899999999999998</v>
      </c>
      <c r="N30" s="62">
        <v>0.1522</v>
      </c>
      <c r="O30" s="62">
        <v>0.78700000000000003</v>
      </c>
      <c r="P30" s="62">
        <v>0.39019999999999999</v>
      </c>
      <c r="Q30" s="62">
        <v>0.33100000000000002</v>
      </c>
      <c r="R30" s="62">
        <v>303</v>
      </c>
      <c r="S30" s="62">
        <v>210</v>
      </c>
      <c r="T30" s="145">
        <v>0.69299999999999995</v>
      </c>
      <c r="U30" s="157">
        <v>9.7799999999999994</v>
      </c>
      <c r="V30" s="62">
        <v>156</v>
      </c>
      <c r="W30" s="62">
        <v>15.9</v>
      </c>
      <c r="X30" s="145">
        <v>0.22700000000000001</v>
      </c>
      <c r="AA30" s="62"/>
    </row>
    <row r="31" spans="1:55">
      <c r="A31" s="146" t="s">
        <v>65</v>
      </c>
      <c r="B31" s="153"/>
      <c r="C31" s="153"/>
      <c r="D31" s="24"/>
      <c r="E31" s="153"/>
      <c r="F31" s="153"/>
      <c r="G31" s="147" t="s">
        <v>601</v>
      </c>
      <c r="H31" s="147" t="s">
        <v>36</v>
      </c>
      <c r="I31" s="147" t="s">
        <v>629</v>
      </c>
      <c r="J31" s="147" t="s">
        <v>31</v>
      </c>
      <c r="K31" s="147" t="s">
        <v>558</v>
      </c>
      <c r="L31" s="147" t="s">
        <v>630</v>
      </c>
      <c r="M31" s="147" t="s">
        <v>68</v>
      </c>
      <c r="N31" s="147" t="s">
        <v>631</v>
      </c>
      <c r="O31" s="147" t="s">
        <v>114</v>
      </c>
      <c r="P31" s="147" t="s">
        <v>605</v>
      </c>
      <c r="Q31" s="147" t="s">
        <v>73</v>
      </c>
      <c r="R31" s="147" t="s">
        <v>59</v>
      </c>
      <c r="S31" s="147" t="s">
        <v>60</v>
      </c>
      <c r="T31" s="147" t="s">
        <v>79</v>
      </c>
      <c r="U31" s="147" t="s">
        <v>621</v>
      </c>
      <c r="V31" s="147" t="s">
        <v>42</v>
      </c>
      <c r="W31" s="147" t="s">
        <v>28</v>
      </c>
      <c r="X31" s="147" t="s">
        <v>48</v>
      </c>
      <c r="Y31" s="24"/>
      <c r="Z31" s="24"/>
      <c r="AA31" s="153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</row>
    <row r="32" spans="1:55" s="151" customFormat="1">
      <c r="A32"/>
      <c r="AG32"/>
      <c r="AH32"/>
      <c r="AI32"/>
      <c r="AJ32"/>
      <c r="AK32"/>
      <c r="AL32"/>
    </row>
    <row r="33" spans="1:27">
      <c r="A33" s="21" t="s">
        <v>66</v>
      </c>
      <c r="B33" s="62">
        <v>5.31</v>
      </c>
      <c r="C33" s="62">
        <v>16.66</v>
      </c>
      <c r="D33">
        <v>0.94199999999999995</v>
      </c>
      <c r="E33" s="84">
        <v>0.63900000000000001</v>
      </c>
      <c r="F33" s="62">
        <v>2.3699999999999999E-2</v>
      </c>
      <c r="G33" s="62">
        <v>1</v>
      </c>
      <c r="H33" s="157">
        <v>9.8000000000000007</v>
      </c>
      <c r="I33" s="154">
        <v>2.9000000000000001E-2</v>
      </c>
      <c r="J33" s="62">
        <v>298.56</v>
      </c>
      <c r="K33" s="62">
        <v>0.1885</v>
      </c>
      <c r="L33" s="62">
        <v>7.1360000000000007E-2</v>
      </c>
      <c r="M33" s="62">
        <v>0.98319999999999996</v>
      </c>
      <c r="N33" s="62">
        <v>0.15140000000000001</v>
      </c>
      <c r="O33" s="154">
        <v>0.78900000000000003</v>
      </c>
      <c r="P33" s="62">
        <v>0.38790000000000002</v>
      </c>
      <c r="Q33" s="62">
        <v>0.32929999999999998</v>
      </c>
      <c r="R33" s="62">
        <v>0.31900000000000001</v>
      </c>
      <c r="S33" s="62">
        <v>0.56299999999999994</v>
      </c>
      <c r="T33" s="62">
        <v>1.77</v>
      </c>
      <c r="U33" s="62">
        <v>14.74</v>
      </c>
      <c r="V33" s="62">
        <v>397</v>
      </c>
      <c r="W33" s="62">
        <v>26.97</v>
      </c>
      <c r="X33" s="62">
        <v>0.52300000000000002</v>
      </c>
      <c r="AA33" s="62"/>
    </row>
    <row r="34" spans="1:27">
      <c r="A34" s="21" t="s">
        <v>67</v>
      </c>
      <c r="B34" s="84"/>
      <c r="C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62">
        <v>0.27400000000000002</v>
      </c>
      <c r="S34" s="62">
        <v>0.16</v>
      </c>
      <c r="T34" s="62">
        <v>0.57199999999999995</v>
      </c>
      <c r="U34" s="62">
        <v>8.2200000000000006</v>
      </c>
      <c r="V34" s="62">
        <v>127</v>
      </c>
      <c r="W34" s="62">
        <v>15.45</v>
      </c>
      <c r="X34" s="62">
        <v>0.16900000000000001</v>
      </c>
      <c r="AA34" s="84"/>
    </row>
    <row r="36" spans="1:27">
      <c r="A36" t="s">
        <v>157</v>
      </c>
    </row>
    <row r="37" spans="1:27">
      <c r="A37" s="5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4AAF7-175C-8246-A176-4C789056C849}">
  <dimension ref="A1:BW70"/>
  <sheetViews>
    <sheetView workbookViewId="0">
      <selection activeCell="A4" sqref="A4"/>
    </sheetView>
  </sheetViews>
  <sheetFormatPr baseColWidth="10" defaultRowHeight="14.4"/>
  <cols>
    <col min="2" max="2" width="23.77734375" customWidth="1"/>
    <col min="3" max="3" width="15.44140625" customWidth="1"/>
    <col min="14" max="14" width="12" customWidth="1"/>
  </cols>
  <sheetData>
    <row r="1" spans="1:75">
      <c r="A1" s="56" t="s">
        <v>683</v>
      </c>
    </row>
    <row r="2" spans="1:75">
      <c r="A2" t="s">
        <v>214</v>
      </c>
    </row>
    <row r="4" spans="1:75" ht="18">
      <c r="A4" s="165" t="s">
        <v>685</v>
      </c>
    </row>
    <row r="6" spans="1:75" ht="15.6">
      <c r="A6" s="37"/>
      <c r="B6" s="37" t="s">
        <v>653</v>
      </c>
      <c r="C6" s="38">
        <v>0.02</v>
      </c>
      <c r="D6" s="37">
        <v>0.02</v>
      </c>
      <c r="E6" s="37">
        <v>0.02</v>
      </c>
      <c r="F6" s="37">
        <v>0.02</v>
      </c>
      <c r="G6" s="37">
        <v>0.02</v>
      </c>
      <c r="H6" s="37">
        <v>0.02</v>
      </c>
      <c r="I6" s="37">
        <v>0.02</v>
      </c>
      <c r="J6" s="37">
        <v>0.02</v>
      </c>
      <c r="K6" s="37">
        <v>0.02</v>
      </c>
      <c r="L6" s="37">
        <v>0.02</v>
      </c>
      <c r="M6" s="37">
        <v>2E-3</v>
      </c>
      <c r="N6" s="39" t="s">
        <v>210</v>
      </c>
      <c r="O6" s="39" t="s">
        <v>210</v>
      </c>
      <c r="P6" s="37">
        <v>20</v>
      </c>
      <c r="Q6" s="37">
        <v>20</v>
      </c>
      <c r="R6" s="37">
        <v>20</v>
      </c>
      <c r="S6" s="37">
        <v>20</v>
      </c>
      <c r="T6" s="37">
        <v>20</v>
      </c>
      <c r="U6" s="37">
        <v>20</v>
      </c>
      <c r="V6" s="37">
        <v>20</v>
      </c>
      <c r="W6" s="37">
        <v>20</v>
      </c>
      <c r="X6" s="37">
        <v>20</v>
      </c>
      <c r="Y6" s="37">
        <v>20</v>
      </c>
      <c r="Z6" s="37">
        <v>20</v>
      </c>
      <c r="AA6" s="15"/>
      <c r="AB6" s="15"/>
      <c r="AC6" s="15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75" s="21" customFormat="1" ht="39" customHeight="1">
      <c r="A7" s="40"/>
      <c r="B7" s="40" t="s">
        <v>196</v>
      </c>
      <c r="C7" s="41" t="s">
        <v>639</v>
      </c>
      <c r="D7" s="41" t="s">
        <v>639</v>
      </c>
      <c r="E7" s="41" t="s">
        <v>639</v>
      </c>
      <c r="F7" s="41" t="s">
        <v>639</v>
      </c>
      <c r="G7" s="41" t="s">
        <v>639</v>
      </c>
      <c r="H7" s="41" t="s">
        <v>639</v>
      </c>
      <c r="I7" s="41" t="s">
        <v>639</v>
      </c>
      <c r="J7" s="41" t="s">
        <v>639</v>
      </c>
      <c r="K7" s="41" t="s">
        <v>639</v>
      </c>
      <c r="L7" s="41" t="s">
        <v>639</v>
      </c>
      <c r="M7" s="41" t="s">
        <v>639</v>
      </c>
      <c r="N7" s="42" t="s">
        <v>209</v>
      </c>
      <c r="O7" s="41" t="s">
        <v>639</v>
      </c>
      <c r="P7" s="41" t="s">
        <v>639</v>
      </c>
      <c r="Q7" s="41" t="s">
        <v>639</v>
      </c>
      <c r="R7" s="41" t="s">
        <v>639</v>
      </c>
      <c r="S7" s="41" t="s">
        <v>639</v>
      </c>
      <c r="T7" s="41" t="s">
        <v>639</v>
      </c>
      <c r="U7" s="41" t="s">
        <v>639</v>
      </c>
      <c r="V7" s="41" t="s">
        <v>639</v>
      </c>
      <c r="W7" s="41" t="s">
        <v>639</v>
      </c>
      <c r="X7" s="41" t="s">
        <v>639</v>
      </c>
      <c r="Y7" s="41" t="s">
        <v>639</v>
      </c>
      <c r="Z7" s="41" t="s">
        <v>639</v>
      </c>
      <c r="AA7" s="17"/>
      <c r="AB7" s="17"/>
      <c r="AC7" s="17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</row>
    <row r="8" spans="1:75">
      <c r="A8" s="37"/>
      <c r="B8" s="43" t="s">
        <v>18</v>
      </c>
      <c r="C8" s="44" t="s">
        <v>212</v>
      </c>
      <c r="D8" s="43" t="s">
        <v>212</v>
      </c>
      <c r="E8" s="43" t="s">
        <v>212</v>
      </c>
      <c r="F8" s="43" t="s">
        <v>212</v>
      </c>
      <c r="G8" s="43" t="s">
        <v>212</v>
      </c>
      <c r="H8" s="43" t="s">
        <v>212</v>
      </c>
      <c r="I8" s="43" t="s">
        <v>212</v>
      </c>
      <c r="J8" s="43" t="s">
        <v>212</v>
      </c>
      <c r="K8" s="43" t="s">
        <v>212</v>
      </c>
      <c r="L8" s="43" t="s">
        <v>212</v>
      </c>
      <c r="M8" s="43" t="s">
        <v>212</v>
      </c>
      <c r="N8" s="43" t="s">
        <v>212</v>
      </c>
      <c r="O8" s="43" t="s">
        <v>212</v>
      </c>
      <c r="P8" s="43" t="s">
        <v>142</v>
      </c>
      <c r="Q8" s="43" t="s">
        <v>142</v>
      </c>
      <c r="R8" s="43" t="s">
        <v>142</v>
      </c>
      <c r="S8" s="43" t="s">
        <v>142</v>
      </c>
      <c r="T8" s="43" t="s">
        <v>142</v>
      </c>
      <c r="U8" s="43" t="s">
        <v>142</v>
      </c>
      <c r="V8" s="43" t="s">
        <v>142</v>
      </c>
      <c r="W8" s="43" t="s">
        <v>142</v>
      </c>
      <c r="X8" s="43" t="s">
        <v>142</v>
      </c>
      <c r="Y8" s="43" t="s">
        <v>142</v>
      </c>
      <c r="Z8" s="43" t="s">
        <v>142</v>
      </c>
      <c r="AA8" s="19"/>
      <c r="AB8" s="19"/>
      <c r="AC8" s="19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</row>
    <row r="9" spans="1:75" ht="15" thickBot="1">
      <c r="A9" s="45" t="s">
        <v>123</v>
      </c>
      <c r="B9" s="46" t="s">
        <v>106</v>
      </c>
      <c r="C9" s="47" t="s">
        <v>199</v>
      </c>
      <c r="D9" s="46" t="s">
        <v>200</v>
      </c>
      <c r="E9" s="46" t="s">
        <v>109</v>
      </c>
      <c r="F9" s="46" t="s">
        <v>201</v>
      </c>
      <c r="G9" s="46" t="s">
        <v>202</v>
      </c>
      <c r="H9" s="46" t="s">
        <v>203</v>
      </c>
      <c r="I9" s="46" t="s">
        <v>204</v>
      </c>
      <c r="J9" s="46" t="s">
        <v>205</v>
      </c>
      <c r="K9" s="46" t="s">
        <v>206</v>
      </c>
      <c r="L9" s="46" t="s">
        <v>207</v>
      </c>
      <c r="M9" s="46" t="s">
        <v>322</v>
      </c>
      <c r="N9" s="46" t="s">
        <v>208</v>
      </c>
      <c r="O9" s="46" t="s">
        <v>197</v>
      </c>
      <c r="P9" s="46" t="s">
        <v>135</v>
      </c>
      <c r="Q9" s="46" t="s">
        <v>184</v>
      </c>
      <c r="R9" s="46" t="s">
        <v>188</v>
      </c>
      <c r="S9" s="46" t="s">
        <v>187</v>
      </c>
      <c r="T9" s="46" t="s">
        <v>189</v>
      </c>
      <c r="U9" s="46" t="s">
        <v>190</v>
      </c>
      <c r="V9" s="46" t="s">
        <v>186</v>
      </c>
      <c r="W9" s="46" t="s">
        <v>132</v>
      </c>
      <c r="X9" s="46" t="s">
        <v>133</v>
      </c>
      <c r="Y9" s="46" t="s">
        <v>171</v>
      </c>
      <c r="Z9" s="46" t="s">
        <v>211</v>
      </c>
      <c r="AA9" s="19"/>
      <c r="AB9" s="19"/>
      <c r="AC9" s="19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</row>
    <row r="10" spans="1:75" ht="15" thickTop="1">
      <c r="A10" s="48" t="s">
        <v>224</v>
      </c>
      <c r="B10" s="49" t="s">
        <v>321</v>
      </c>
      <c r="C10" s="50">
        <v>94</v>
      </c>
      <c r="D10" s="50">
        <v>4.09</v>
      </c>
      <c r="E10" s="50">
        <v>0.48</v>
      </c>
      <c r="F10" s="50" t="s">
        <v>198</v>
      </c>
      <c r="G10" s="50">
        <v>7.0000000000000007E-2</v>
      </c>
      <c r="H10" s="50">
        <v>7.0000000000000007E-2</v>
      </c>
      <c r="I10" s="50" t="s">
        <v>198</v>
      </c>
      <c r="J10" s="50">
        <v>0.22</v>
      </c>
      <c r="K10" s="50" t="s">
        <v>198</v>
      </c>
      <c r="L10" s="50">
        <v>0.13</v>
      </c>
      <c r="M10" s="50">
        <v>0.08</v>
      </c>
      <c r="N10" s="50">
        <v>1.49</v>
      </c>
      <c r="O10" s="51">
        <v>101</v>
      </c>
      <c r="P10" s="50" t="s">
        <v>198</v>
      </c>
      <c r="Q10" s="50">
        <v>28.5</v>
      </c>
      <c r="R10" s="50" t="s">
        <v>198</v>
      </c>
      <c r="S10" s="50" t="s">
        <v>198</v>
      </c>
      <c r="T10" s="50" t="s">
        <v>198</v>
      </c>
      <c r="U10" s="50">
        <v>13.4</v>
      </c>
      <c r="V10" s="50" t="s">
        <v>198</v>
      </c>
      <c r="W10" s="50" t="s">
        <v>198</v>
      </c>
      <c r="X10" s="50">
        <v>31.6</v>
      </c>
      <c r="Y10" s="50">
        <v>16.8</v>
      </c>
      <c r="Z10" s="52">
        <v>145</v>
      </c>
      <c r="AA10" s="12"/>
      <c r="AB10" s="13"/>
      <c r="AC10" s="14"/>
      <c r="AD10" s="5"/>
      <c r="AE10" s="4"/>
      <c r="AF10" s="5"/>
      <c r="AG10" s="6"/>
      <c r="AH10" s="4"/>
      <c r="AI10" s="4"/>
      <c r="AJ10" s="5"/>
      <c r="AK10" s="6"/>
      <c r="AL10" s="4"/>
      <c r="AM10" s="6"/>
      <c r="AN10" s="4"/>
      <c r="AO10" s="6"/>
      <c r="AP10" s="6"/>
      <c r="AQ10" s="6"/>
      <c r="AR10" s="6"/>
      <c r="AS10" s="6"/>
      <c r="AT10" s="6"/>
      <c r="AU10" s="4"/>
      <c r="AV10" s="4"/>
      <c r="AW10" s="5"/>
      <c r="AX10" s="5"/>
      <c r="AY10" s="4"/>
      <c r="AZ10" s="5"/>
      <c r="BA10" s="5"/>
      <c r="BB10" s="6"/>
      <c r="BC10" s="4"/>
      <c r="BD10" s="4"/>
      <c r="BE10" s="4"/>
      <c r="BF10" s="4"/>
      <c r="BG10" s="4"/>
      <c r="BH10" s="4"/>
      <c r="BI10" s="4"/>
      <c r="BJ10" s="4"/>
      <c r="BK10" s="4"/>
      <c r="BL10" s="6"/>
      <c r="BM10" s="6"/>
      <c r="BN10" s="6"/>
      <c r="BO10" s="6"/>
      <c r="BP10" s="6"/>
      <c r="BQ10" s="7"/>
      <c r="BR10" s="7"/>
      <c r="BS10" s="7"/>
      <c r="BT10" s="7"/>
      <c r="BU10" s="7"/>
      <c r="BV10" s="7"/>
      <c r="BW10" s="7"/>
    </row>
    <row r="11" spans="1:75">
      <c r="A11" s="48" t="s">
        <v>231</v>
      </c>
      <c r="B11" s="49" t="s">
        <v>316</v>
      </c>
      <c r="C11" s="50">
        <v>24</v>
      </c>
      <c r="D11" s="50">
        <v>7.54</v>
      </c>
      <c r="E11" s="50">
        <v>7.26</v>
      </c>
      <c r="F11" s="50">
        <v>0.1</v>
      </c>
      <c r="G11" s="50">
        <v>5.61</v>
      </c>
      <c r="H11" s="50">
        <v>29.6</v>
      </c>
      <c r="I11" s="50">
        <v>1.1399999999999999</v>
      </c>
      <c r="J11" s="50">
        <v>0.62</v>
      </c>
      <c r="K11" s="50">
        <v>0.43</v>
      </c>
      <c r="L11" s="50">
        <v>0.98</v>
      </c>
      <c r="M11" s="50">
        <v>0.08</v>
      </c>
      <c r="N11" s="50">
        <v>22</v>
      </c>
      <c r="O11" s="53">
        <v>99.4</v>
      </c>
      <c r="P11" s="50">
        <v>4040</v>
      </c>
      <c r="Q11" s="50">
        <v>185</v>
      </c>
      <c r="R11" s="50">
        <v>47.5</v>
      </c>
      <c r="S11" s="50">
        <v>47.9</v>
      </c>
      <c r="T11" s="50" t="s">
        <v>198</v>
      </c>
      <c r="U11" s="50">
        <v>41.7</v>
      </c>
      <c r="V11" s="50">
        <v>149</v>
      </c>
      <c r="W11" s="50">
        <v>19.399999999999999</v>
      </c>
      <c r="X11" s="50">
        <v>3760</v>
      </c>
      <c r="Y11" s="50">
        <v>12.6</v>
      </c>
      <c r="Z11" s="52">
        <v>78.900000000000006</v>
      </c>
      <c r="AA11" s="12"/>
      <c r="AB11" s="13"/>
      <c r="AC11" s="12"/>
      <c r="AD11" s="5"/>
      <c r="AE11" s="6"/>
      <c r="AF11" s="5"/>
      <c r="AG11" s="4"/>
      <c r="AH11" s="5"/>
      <c r="AI11" s="4"/>
      <c r="AJ11" s="4"/>
      <c r="AK11" s="4"/>
      <c r="AL11" s="4"/>
      <c r="AM11" s="4"/>
      <c r="AN11" s="4"/>
      <c r="AO11" s="6"/>
      <c r="AP11" s="6"/>
      <c r="AQ11" s="6"/>
      <c r="AR11" s="6"/>
      <c r="AS11" s="6"/>
      <c r="AT11" s="6"/>
      <c r="AU11" s="5"/>
      <c r="AV11" s="5"/>
      <c r="AW11" s="5"/>
      <c r="AX11" s="5"/>
      <c r="AY11" s="4"/>
      <c r="AZ11" s="4"/>
      <c r="BA11" s="5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6"/>
      <c r="BM11" s="6"/>
      <c r="BN11" s="6"/>
      <c r="BO11" s="6"/>
      <c r="BP11" s="6"/>
      <c r="BQ11" s="7"/>
      <c r="BR11" s="7"/>
      <c r="BS11" s="7"/>
      <c r="BT11" s="7"/>
      <c r="BU11" s="7"/>
      <c r="BV11" s="7"/>
      <c r="BW11" s="7"/>
    </row>
    <row r="12" spans="1:75">
      <c r="A12" s="48" t="s">
        <v>231</v>
      </c>
      <c r="B12" s="49" t="s">
        <v>317</v>
      </c>
      <c r="C12" s="50">
        <v>53</v>
      </c>
      <c r="D12" s="50">
        <v>14.6</v>
      </c>
      <c r="E12" s="50">
        <v>8.2899999999999991</v>
      </c>
      <c r="F12" s="50">
        <v>0.12</v>
      </c>
      <c r="G12" s="50">
        <v>4.1900000000000004</v>
      </c>
      <c r="H12" s="50">
        <v>9.67</v>
      </c>
      <c r="I12" s="50">
        <v>2.02</v>
      </c>
      <c r="J12" s="50">
        <v>1.29</v>
      </c>
      <c r="K12" s="50">
        <v>0.24</v>
      </c>
      <c r="L12" s="50">
        <v>1.53</v>
      </c>
      <c r="M12" s="50">
        <v>0.04</v>
      </c>
      <c r="N12" s="50">
        <v>5.31</v>
      </c>
      <c r="O12" s="53">
        <v>100</v>
      </c>
      <c r="P12" s="50">
        <v>349</v>
      </c>
      <c r="Q12" s="50">
        <v>275</v>
      </c>
      <c r="R12" s="50">
        <v>107</v>
      </c>
      <c r="S12" s="50">
        <v>38.700000000000003</v>
      </c>
      <c r="T12" s="50">
        <v>18.600000000000001</v>
      </c>
      <c r="U12" s="50">
        <v>32.5</v>
      </c>
      <c r="V12" s="50">
        <v>69.400000000000006</v>
      </c>
      <c r="W12" s="50">
        <v>28.3</v>
      </c>
      <c r="X12" s="50">
        <v>261</v>
      </c>
      <c r="Y12" s="50">
        <v>22.6</v>
      </c>
      <c r="Z12" s="54">
        <v>157</v>
      </c>
      <c r="AA12" s="12"/>
      <c r="AB12" s="13"/>
      <c r="AC12" s="12"/>
      <c r="AD12" s="5"/>
      <c r="AE12" s="6"/>
      <c r="AF12" s="5"/>
      <c r="AG12" s="4"/>
      <c r="AH12" s="4"/>
      <c r="AI12" s="5"/>
      <c r="AJ12" s="4"/>
      <c r="AK12" s="6"/>
      <c r="AL12" s="4"/>
      <c r="AM12" s="6"/>
      <c r="AN12" s="6"/>
      <c r="AO12" s="6"/>
      <c r="AP12" s="6"/>
      <c r="AQ12" s="6"/>
      <c r="AR12" s="6"/>
      <c r="AS12" s="6"/>
      <c r="AT12" s="4"/>
      <c r="AU12" s="5"/>
      <c r="AV12" s="4"/>
      <c r="AW12" s="5"/>
      <c r="AX12" s="4"/>
      <c r="AY12" s="6"/>
      <c r="AZ12" s="4"/>
      <c r="BA12" s="5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6"/>
      <c r="BM12" s="6"/>
      <c r="BN12" s="6"/>
      <c r="BO12" s="6"/>
      <c r="BP12" s="6"/>
      <c r="BQ12" s="7"/>
      <c r="BR12" s="7"/>
      <c r="BS12" s="7"/>
      <c r="BT12" s="7"/>
      <c r="BU12" s="7"/>
      <c r="BV12" s="7"/>
      <c r="BW12" s="7"/>
    </row>
    <row r="13" spans="1:75">
      <c r="A13" s="48" t="s">
        <v>232</v>
      </c>
      <c r="B13" s="49" t="s">
        <v>318</v>
      </c>
      <c r="C13" s="50">
        <v>1.6</v>
      </c>
      <c r="D13" s="50">
        <v>0.38</v>
      </c>
      <c r="E13" s="50">
        <v>0.97</v>
      </c>
      <c r="F13" s="50" t="s">
        <v>198</v>
      </c>
      <c r="G13" s="50">
        <v>2.38</v>
      </c>
      <c r="H13" s="50">
        <v>49.1</v>
      </c>
      <c r="I13" s="50" t="s">
        <v>198</v>
      </c>
      <c r="J13" s="50">
        <v>0.12</v>
      </c>
      <c r="K13" s="50">
        <v>0.1</v>
      </c>
      <c r="L13" s="50">
        <v>0.04</v>
      </c>
      <c r="M13" s="50">
        <v>0.2</v>
      </c>
      <c r="N13" s="50">
        <v>45</v>
      </c>
      <c r="O13" s="53">
        <v>99.9</v>
      </c>
      <c r="P13" s="50">
        <v>454</v>
      </c>
      <c r="Q13" s="50" t="s">
        <v>198</v>
      </c>
      <c r="R13" s="50" t="s">
        <v>198</v>
      </c>
      <c r="S13" s="50" t="s">
        <v>198</v>
      </c>
      <c r="T13" s="50" t="s">
        <v>198</v>
      </c>
      <c r="U13" s="50" t="s">
        <v>198</v>
      </c>
      <c r="V13" s="50" t="s">
        <v>198</v>
      </c>
      <c r="W13" s="50" t="s">
        <v>198</v>
      </c>
      <c r="X13" s="50">
        <v>5660</v>
      </c>
      <c r="Y13" s="50" t="s">
        <v>198</v>
      </c>
      <c r="Z13" s="52" t="s">
        <v>198</v>
      </c>
      <c r="AA13" s="14"/>
      <c r="AB13" s="13"/>
      <c r="AC13" s="14"/>
      <c r="AD13" s="4"/>
      <c r="AE13" s="4"/>
      <c r="AF13" s="4"/>
      <c r="AG13" s="4"/>
      <c r="AH13" s="4"/>
      <c r="AI13" s="4"/>
      <c r="AJ13" s="4"/>
      <c r="AK13" s="6"/>
      <c r="AL13" s="4"/>
      <c r="AM13" s="4"/>
      <c r="AN13" s="4"/>
      <c r="AO13" s="6"/>
      <c r="AP13" s="4"/>
      <c r="AQ13" s="4"/>
      <c r="AR13" s="4"/>
      <c r="AS13" s="6"/>
      <c r="AT13" s="4"/>
      <c r="AU13" s="4"/>
      <c r="AV13" s="4"/>
      <c r="AW13" s="4"/>
      <c r="AX13" s="4"/>
      <c r="AY13" s="6"/>
      <c r="AZ13" s="4"/>
      <c r="BA13" s="4"/>
      <c r="BB13" s="6"/>
      <c r="BC13" s="6"/>
      <c r="BD13" s="6"/>
      <c r="BE13" s="4"/>
      <c r="BF13" s="6"/>
      <c r="BG13" s="4"/>
      <c r="BH13" s="4"/>
      <c r="BI13" s="4"/>
      <c r="BJ13" s="4"/>
      <c r="BK13" s="4"/>
      <c r="BL13" s="6"/>
      <c r="BM13" s="6"/>
      <c r="BN13" s="6"/>
      <c r="BO13" s="6"/>
      <c r="BP13" s="6"/>
      <c r="BQ13" s="7"/>
      <c r="BR13" s="6"/>
      <c r="BS13" s="6"/>
      <c r="BT13" s="6"/>
      <c r="BU13" s="6"/>
      <c r="BV13" s="6"/>
      <c r="BW13" s="6"/>
    </row>
    <row r="14" spans="1:75">
      <c r="A14" s="48" t="s">
        <v>233</v>
      </c>
      <c r="B14" s="49" t="s">
        <v>319</v>
      </c>
      <c r="C14" s="50">
        <v>0.37</v>
      </c>
      <c r="D14" s="50">
        <v>0.05</v>
      </c>
      <c r="E14" s="50">
        <v>0.43</v>
      </c>
      <c r="F14" s="50" t="s">
        <v>198</v>
      </c>
      <c r="G14" s="50">
        <v>2.61</v>
      </c>
      <c r="H14" s="50">
        <v>50</v>
      </c>
      <c r="I14" s="50" t="s">
        <v>198</v>
      </c>
      <c r="J14" s="50" t="s">
        <v>198</v>
      </c>
      <c r="K14" s="50">
        <v>0.08</v>
      </c>
      <c r="L14" s="50" t="s">
        <v>198</v>
      </c>
      <c r="M14" s="50">
        <v>0.11</v>
      </c>
      <c r="N14" s="50">
        <v>46.9</v>
      </c>
      <c r="O14" s="53">
        <v>101</v>
      </c>
      <c r="P14" s="50">
        <v>263</v>
      </c>
      <c r="Q14" s="50" t="s">
        <v>198</v>
      </c>
      <c r="R14" s="50" t="s">
        <v>198</v>
      </c>
      <c r="S14" s="50" t="s">
        <v>198</v>
      </c>
      <c r="T14" s="50" t="s">
        <v>198</v>
      </c>
      <c r="U14" s="50" t="s">
        <v>198</v>
      </c>
      <c r="V14" s="50" t="s">
        <v>198</v>
      </c>
      <c r="W14" s="50" t="s">
        <v>198</v>
      </c>
      <c r="X14" s="50">
        <v>2060</v>
      </c>
      <c r="Y14" s="50" t="s">
        <v>198</v>
      </c>
      <c r="Z14" s="54" t="s">
        <v>198</v>
      </c>
      <c r="AA14" s="12"/>
      <c r="AB14" s="13"/>
      <c r="AC14" s="12"/>
      <c r="AD14" s="4"/>
      <c r="AE14" s="6"/>
      <c r="AF14" s="5"/>
      <c r="AG14" s="6"/>
      <c r="AH14" s="4"/>
      <c r="AI14" s="4"/>
      <c r="AJ14" s="4"/>
      <c r="AK14" s="6"/>
      <c r="AL14" s="4"/>
      <c r="AM14" s="6"/>
      <c r="AN14" s="6"/>
      <c r="AO14" s="6"/>
      <c r="AP14" s="6"/>
      <c r="AQ14" s="6"/>
      <c r="AR14" s="6"/>
      <c r="AS14" s="6"/>
      <c r="AT14" s="6"/>
      <c r="AU14" s="5"/>
      <c r="AV14" s="4"/>
      <c r="AW14" s="4"/>
      <c r="AX14" s="4"/>
      <c r="AY14" s="6"/>
      <c r="AZ14" s="4"/>
      <c r="BA14" s="6"/>
      <c r="BB14" s="6"/>
      <c r="BC14" s="4"/>
      <c r="BD14" s="4"/>
      <c r="BE14" s="4"/>
      <c r="BF14" s="4"/>
      <c r="BG14" s="4"/>
      <c r="BH14" s="4"/>
      <c r="BI14" s="4"/>
      <c r="BJ14" s="4"/>
      <c r="BK14" s="4"/>
      <c r="BL14" s="6"/>
      <c r="BM14" s="6"/>
      <c r="BN14" s="6"/>
      <c r="BO14" s="6"/>
      <c r="BP14" s="6"/>
      <c r="BQ14" s="7"/>
      <c r="BR14" s="7"/>
      <c r="BS14" s="7"/>
      <c r="BT14" s="7"/>
      <c r="BU14" s="7"/>
      <c r="BV14" s="7"/>
      <c r="BW14" s="7"/>
    </row>
    <row r="15" spans="1:75">
      <c r="A15" s="48" t="s">
        <v>236</v>
      </c>
      <c r="B15" s="49" t="s">
        <v>320</v>
      </c>
      <c r="C15" s="50">
        <v>3.1</v>
      </c>
      <c r="D15" s="50">
        <v>0.36</v>
      </c>
      <c r="E15" s="50">
        <v>1.3</v>
      </c>
      <c r="F15" s="50" t="s">
        <v>198</v>
      </c>
      <c r="G15" s="50">
        <v>1.58</v>
      </c>
      <c r="H15" s="50">
        <v>49.3</v>
      </c>
      <c r="I15" s="50" t="s">
        <v>198</v>
      </c>
      <c r="J15" s="50">
        <v>0.05</v>
      </c>
      <c r="K15" s="50">
        <v>0.09</v>
      </c>
      <c r="L15" s="50">
        <v>0.05</v>
      </c>
      <c r="M15" s="50">
        <v>0.08</v>
      </c>
      <c r="N15" s="50">
        <v>44.5</v>
      </c>
      <c r="O15" s="53">
        <v>100</v>
      </c>
      <c r="P15" s="50">
        <v>463</v>
      </c>
      <c r="Q15" s="50" t="s">
        <v>198</v>
      </c>
      <c r="R15" s="50" t="s">
        <v>198</v>
      </c>
      <c r="S15" s="50" t="s">
        <v>198</v>
      </c>
      <c r="T15" s="50" t="s">
        <v>198</v>
      </c>
      <c r="U15" s="50" t="s">
        <v>198</v>
      </c>
      <c r="V15" s="50" t="s">
        <v>198</v>
      </c>
      <c r="W15" s="50" t="s">
        <v>198</v>
      </c>
      <c r="X15" s="50">
        <v>987</v>
      </c>
      <c r="Y15" s="50" t="s">
        <v>198</v>
      </c>
      <c r="Z15" s="54">
        <v>10.1</v>
      </c>
      <c r="AA15" s="12"/>
      <c r="AB15" s="13"/>
      <c r="AC15" s="13"/>
      <c r="AD15" s="4"/>
      <c r="AE15" s="6"/>
      <c r="AF15" s="5"/>
      <c r="AG15" s="5"/>
      <c r="AH15" s="4"/>
      <c r="AI15" s="4"/>
      <c r="AJ15" s="4"/>
      <c r="AK15" s="5"/>
      <c r="AL15" s="4"/>
      <c r="AM15" s="4"/>
      <c r="AN15" s="4"/>
      <c r="AO15" s="6"/>
      <c r="AP15" s="6"/>
      <c r="AQ15" s="6"/>
      <c r="AR15" s="6"/>
      <c r="AS15" s="6"/>
      <c r="AT15" s="6"/>
      <c r="AU15" s="5"/>
      <c r="AV15" s="4"/>
      <c r="AW15" s="5"/>
      <c r="AX15" s="6"/>
      <c r="AY15" s="6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6"/>
      <c r="BM15" s="6"/>
      <c r="BN15" s="6"/>
      <c r="BO15" s="6"/>
      <c r="BP15" s="6"/>
      <c r="BQ15" s="7"/>
      <c r="BR15" s="7"/>
      <c r="BS15" s="7"/>
      <c r="BT15" s="7"/>
      <c r="BU15" s="7"/>
      <c r="BV15" s="7"/>
      <c r="BW15" s="7"/>
    </row>
    <row r="16" spans="1:75">
      <c r="B16" s="3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0"/>
      <c r="P16" s="3"/>
      <c r="Q16" s="3"/>
      <c r="R16" s="3"/>
      <c r="S16" s="3"/>
      <c r="T16" s="3"/>
      <c r="U16" s="3"/>
      <c r="V16" s="3"/>
      <c r="W16" s="3"/>
      <c r="X16" s="3"/>
      <c r="Y16" s="3"/>
      <c r="Z16" s="4"/>
      <c r="AA16" s="4"/>
      <c r="AB16" s="4"/>
      <c r="AC16" s="4"/>
      <c r="AD16" s="4"/>
      <c r="AE16" s="4"/>
      <c r="AF16" s="4"/>
      <c r="AG16" s="6"/>
      <c r="AH16" s="4"/>
      <c r="AI16" s="4"/>
      <c r="AJ16" s="4"/>
      <c r="AK16" s="6"/>
      <c r="AL16" s="4"/>
      <c r="AM16" s="4"/>
      <c r="AN16" s="4"/>
      <c r="AO16" s="6"/>
      <c r="AP16" s="4"/>
      <c r="AQ16" s="4"/>
      <c r="AR16" s="4"/>
      <c r="AS16" s="6"/>
      <c r="AT16" s="4"/>
      <c r="AU16" s="4"/>
      <c r="AV16" s="4"/>
      <c r="AW16" s="4"/>
      <c r="AX16" s="4"/>
      <c r="AY16" s="6"/>
      <c r="AZ16" s="4"/>
      <c r="BA16" s="4"/>
      <c r="BB16" s="6"/>
      <c r="BC16" s="6"/>
      <c r="BD16" s="6"/>
      <c r="BE16" s="4"/>
      <c r="BF16" s="6"/>
      <c r="BG16" s="4"/>
      <c r="BH16" s="4"/>
      <c r="BI16" s="4"/>
      <c r="BJ16" s="4"/>
      <c r="BK16" s="4"/>
      <c r="BL16" s="6"/>
      <c r="BM16" s="6"/>
      <c r="BN16" s="6"/>
      <c r="BO16" s="6"/>
      <c r="BP16" s="6"/>
      <c r="BQ16" s="29"/>
      <c r="BR16" s="30"/>
      <c r="BS16" s="30"/>
      <c r="BT16" s="11"/>
      <c r="BU16" s="11"/>
      <c r="BV16" s="11"/>
      <c r="BW16" s="11"/>
    </row>
    <row r="17" spans="2:7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0"/>
      <c r="P17" s="3"/>
      <c r="Q17" s="3"/>
      <c r="R17" s="3"/>
      <c r="S17" s="3"/>
      <c r="T17" s="3"/>
      <c r="U17" s="3"/>
      <c r="V17" s="3"/>
      <c r="W17" s="3"/>
      <c r="X17" s="3"/>
      <c r="Y17" s="3"/>
      <c r="Z17" s="6"/>
      <c r="AA17" s="5"/>
      <c r="AB17" s="6"/>
      <c r="AC17" s="5"/>
      <c r="AD17" s="5"/>
      <c r="AE17" s="6"/>
      <c r="AF17" s="5"/>
      <c r="AG17" s="6"/>
      <c r="AH17" s="4"/>
      <c r="AI17" s="4"/>
      <c r="AJ17" s="4"/>
      <c r="AK17" s="6"/>
      <c r="AL17" s="4"/>
      <c r="AM17" s="4"/>
      <c r="AN17" s="4"/>
      <c r="AO17" s="6"/>
      <c r="AP17" s="6"/>
      <c r="AQ17" s="6"/>
      <c r="AR17" s="6"/>
      <c r="AS17" s="6"/>
      <c r="AT17" s="4"/>
      <c r="AU17" s="5"/>
      <c r="AV17" s="4"/>
      <c r="AW17" s="5"/>
      <c r="AX17" s="4"/>
      <c r="AY17" s="6"/>
      <c r="AZ17" s="4"/>
      <c r="BA17" s="5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6"/>
      <c r="BM17" s="6"/>
      <c r="BN17" s="6"/>
      <c r="BO17" s="6"/>
      <c r="BP17" s="6"/>
      <c r="BQ17" s="7"/>
      <c r="BR17" s="7"/>
      <c r="BS17" s="7"/>
      <c r="BT17" s="7"/>
      <c r="BU17" s="7"/>
      <c r="BV17" s="7"/>
      <c r="BW17" s="7"/>
    </row>
    <row r="18" spans="2:7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0"/>
      <c r="P18" s="3"/>
      <c r="Q18" s="3"/>
      <c r="R18" s="3"/>
      <c r="S18" s="3"/>
      <c r="T18" s="3"/>
      <c r="U18" s="3"/>
      <c r="V18" s="3"/>
      <c r="W18" s="3"/>
      <c r="X18" s="3"/>
      <c r="Y18" s="3"/>
      <c r="Z18" s="6"/>
      <c r="AA18" s="5"/>
      <c r="AB18" s="6"/>
      <c r="AC18" s="4"/>
      <c r="AD18" s="5"/>
      <c r="AE18" s="6"/>
      <c r="AF18" s="5"/>
      <c r="AG18" s="4"/>
      <c r="AH18" s="5"/>
      <c r="AI18" s="4"/>
      <c r="AJ18" s="4"/>
      <c r="AK18" s="4"/>
      <c r="AL18" s="4"/>
      <c r="AM18" s="4"/>
      <c r="AN18" s="4"/>
      <c r="AO18" s="4"/>
      <c r="AP18" s="6"/>
      <c r="AQ18" s="6"/>
      <c r="AR18" s="6"/>
      <c r="AS18" s="6"/>
      <c r="AT18" s="4"/>
      <c r="AU18" s="5"/>
      <c r="AV18" s="5"/>
      <c r="AW18" s="5"/>
      <c r="AX18" s="4"/>
      <c r="AY18" s="6"/>
      <c r="AZ18" s="4"/>
      <c r="BA18" s="5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6"/>
      <c r="BM18" s="6"/>
      <c r="BN18" s="6"/>
      <c r="BO18" s="6"/>
      <c r="BP18" s="6"/>
      <c r="BQ18" s="7"/>
      <c r="BR18" s="7"/>
      <c r="BS18" s="7"/>
      <c r="BT18" s="7"/>
      <c r="BU18" s="7"/>
      <c r="BV18" s="7"/>
      <c r="BW18" s="7"/>
    </row>
    <row r="19" spans="2:75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0"/>
      <c r="P19" s="3"/>
      <c r="Q19" s="3"/>
      <c r="R19" s="3"/>
      <c r="S19" s="3"/>
      <c r="T19" s="3"/>
      <c r="U19" s="3"/>
      <c r="V19" s="3"/>
      <c r="W19" s="3"/>
      <c r="X19" s="3"/>
      <c r="Y19" s="3"/>
      <c r="Z19" s="4"/>
      <c r="AA19" s="5"/>
      <c r="AB19" s="6"/>
      <c r="AC19" s="5"/>
      <c r="AD19" s="5"/>
      <c r="AE19" s="6"/>
      <c r="AF19" s="5"/>
      <c r="AG19" s="4"/>
      <c r="AH19" s="5"/>
      <c r="AI19" s="4"/>
      <c r="AJ19" s="4"/>
      <c r="AK19" s="6"/>
      <c r="AL19" s="4"/>
      <c r="AM19" s="4"/>
      <c r="AN19" s="4"/>
      <c r="AO19" s="6"/>
      <c r="AP19" s="6"/>
      <c r="AQ19" s="6"/>
      <c r="AR19" s="6"/>
      <c r="AS19" s="6"/>
      <c r="AT19" s="4"/>
      <c r="AU19" s="5"/>
      <c r="AV19" s="5"/>
      <c r="AW19" s="5"/>
      <c r="AX19" s="4"/>
      <c r="AY19" s="6"/>
      <c r="AZ19" s="4"/>
      <c r="BA19" s="5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6"/>
      <c r="BM19" s="6"/>
      <c r="BN19" s="6"/>
      <c r="BO19" s="6"/>
      <c r="BP19" s="6"/>
      <c r="BQ19" s="7"/>
      <c r="BR19" s="7"/>
      <c r="BS19" s="7"/>
      <c r="BT19" s="7"/>
      <c r="BU19" s="7"/>
      <c r="BV19" s="7"/>
      <c r="BW19" s="7"/>
    </row>
    <row r="20" spans="2:75">
      <c r="B20" s="32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4"/>
      <c r="AA20" s="4"/>
      <c r="AB20" s="6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6"/>
      <c r="AP20" s="4"/>
      <c r="AQ20" s="4"/>
      <c r="AR20" s="6"/>
      <c r="AS20" s="6"/>
      <c r="AT20" s="4"/>
      <c r="AU20" s="4"/>
      <c r="AV20" s="4"/>
      <c r="AW20" s="4"/>
      <c r="AX20" s="4"/>
      <c r="AY20" s="6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6"/>
      <c r="BM20" s="6"/>
      <c r="BN20" s="6"/>
      <c r="BO20" s="6"/>
      <c r="BP20" s="6"/>
      <c r="BQ20" s="7"/>
      <c r="BR20" s="7"/>
      <c r="BS20" s="7"/>
      <c r="BT20" s="7"/>
      <c r="BU20" s="7"/>
      <c r="BV20" s="7"/>
      <c r="BW20" s="7"/>
    </row>
    <row r="21" spans="2:75">
      <c r="B21" s="32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6"/>
      <c r="AA21" s="5"/>
      <c r="AB21" s="6"/>
      <c r="AC21" s="5"/>
      <c r="AD21" s="5"/>
      <c r="AE21" s="4"/>
      <c r="AF21" s="5"/>
      <c r="AG21" s="4"/>
      <c r="AH21" s="4"/>
      <c r="AI21" s="5"/>
      <c r="AJ21" s="4"/>
      <c r="AK21" s="6"/>
      <c r="AL21" s="4"/>
      <c r="AM21" s="6"/>
      <c r="AN21" s="11"/>
      <c r="AO21" s="6"/>
      <c r="AP21" s="4"/>
      <c r="AQ21" s="6"/>
      <c r="AR21" s="6"/>
      <c r="AS21" s="7"/>
      <c r="AT21" s="4"/>
      <c r="AU21" s="5"/>
      <c r="AV21" s="4"/>
      <c r="AW21" s="5"/>
      <c r="AX21" s="4"/>
      <c r="AY21" s="6"/>
      <c r="AZ21" s="4"/>
      <c r="BA21" s="4"/>
      <c r="BB21" s="6"/>
      <c r="BC21" s="4"/>
      <c r="BD21" s="4"/>
      <c r="BE21" s="4"/>
      <c r="BF21" s="4"/>
      <c r="BG21" s="4"/>
      <c r="BH21" s="4"/>
      <c r="BI21" s="4"/>
      <c r="BJ21" s="4"/>
      <c r="BK21" s="4"/>
      <c r="BL21" s="6"/>
      <c r="BM21" s="6"/>
      <c r="BN21" s="6"/>
      <c r="BO21" s="6"/>
      <c r="BP21" s="6"/>
      <c r="BQ21" s="7"/>
      <c r="BR21" s="7"/>
      <c r="BS21" s="7"/>
      <c r="BT21" s="7"/>
      <c r="BU21" s="7"/>
      <c r="BV21" s="7"/>
      <c r="BW21" s="7"/>
    </row>
    <row r="22" spans="2:75"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</row>
    <row r="23" spans="2:75">
      <c r="X23" s="8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</row>
    <row r="24" spans="2:75">
      <c r="X24" s="8"/>
      <c r="Y24" s="32"/>
    </row>
    <row r="25" spans="2:75">
      <c r="E25" s="32"/>
      <c r="F25" s="32"/>
      <c r="X25" s="8"/>
      <c r="Y25" s="32"/>
    </row>
    <row r="26" spans="2:75">
      <c r="D26" s="32"/>
      <c r="E26" s="8"/>
      <c r="F26" s="33"/>
      <c r="X26" s="8"/>
    </row>
    <row r="27" spans="2:75">
      <c r="D27" s="32"/>
      <c r="E27" s="8"/>
      <c r="F27" s="34"/>
      <c r="X27" s="8"/>
    </row>
    <row r="28" spans="2:75">
      <c r="D28" s="32"/>
      <c r="E28" s="8"/>
      <c r="F28" s="33"/>
      <c r="X28" s="8"/>
    </row>
    <row r="29" spans="2:75">
      <c r="D29" s="32"/>
      <c r="E29" s="8"/>
      <c r="X29" s="8"/>
      <c r="AW29" s="9"/>
      <c r="AX29" s="35"/>
    </row>
    <row r="30" spans="2:75">
      <c r="D30" s="32"/>
      <c r="E30" s="8"/>
      <c r="F30" s="34"/>
      <c r="X30" s="8"/>
      <c r="AW30" s="9"/>
      <c r="AX30" s="35"/>
    </row>
    <row r="31" spans="2:75">
      <c r="D31" s="32"/>
      <c r="E31" s="8"/>
      <c r="F31" s="34"/>
      <c r="X31" s="8"/>
      <c r="AW31" s="9"/>
      <c r="AX31" s="35"/>
    </row>
    <row r="32" spans="2:75">
      <c r="D32" s="32"/>
      <c r="E32" s="8"/>
      <c r="F32" s="36"/>
      <c r="X32" s="8"/>
      <c r="AW32" s="9"/>
      <c r="AX32" s="35"/>
    </row>
    <row r="33" spans="4:50">
      <c r="D33" s="32"/>
      <c r="E33" s="8"/>
      <c r="F33" s="34"/>
      <c r="X33" s="8"/>
      <c r="AW33" s="9"/>
      <c r="AX33" s="35"/>
    </row>
    <row r="34" spans="4:50">
      <c r="D34" s="32"/>
      <c r="E34" s="8"/>
      <c r="F34" s="36"/>
      <c r="X34" s="8"/>
      <c r="AW34" s="9"/>
      <c r="AX34" s="35"/>
    </row>
    <row r="35" spans="4:50">
      <c r="D35" s="32"/>
      <c r="E35" s="8"/>
      <c r="F35" s="36"/>
      <c r="X35" s="8"/>
      <c r="AW35" s="9"/>
      <c r="AX35" s="35"/>
    </row>
    <row r="36" spans="4:50">
      <c r="D36" s="32"/>
      <c r="E36" s="8"/>
      <c r="F36" s="34"/>
      <c r="X36" s="8"/>
      <c r="AW36" s="9"/>
      <c r="AX36" s="35"/>
    </row>
    <row r="37" spans="4:50">
      <c r="D37" s="32"/>
      <c r="E37" s="8"/>
      <c r="F37" s="36"/>
      <c r="X37" s="8"/>
      <c r="AW37" s="9"/>
      <c r="AX37" s="35"/>
    </row>
    <row r="38" spans="4:50">
      <c r="D38" s="32"/>
      <c r="E38" s="8"/>
      <c r="F38" s="33"/>
      <c r="X38" s="8"/>
      <c r="AW38" s="9"/>
      <c r="AX38" s="35"/>
    </row>
    <row r="39" spans="4:50">
      <c r="D39" s="32"/>
      <c r="E39" s="8"/>
      <c r="F39" s="36"/>
      <c r="X39" s="8"/>
      <c r="AW39" s="9"/>
      <c r="AX39" s="35"/>
    </row>
    <row r="40" spans="4:50">
      <c r="D40" s="32"/>
      <c r="E40" s="8"/>
      <c r="F40" s="33"/>
      <c r="X40" s="8"/>
      <c r="AW40" s="9"/>
      <c r="AX40" s="35"/>
    </row>
    <row r="41" spans="4:50">
      <c r="D41" s="32"/>
      <c r="E41" s="8"/>
      <c r="F41" s="10"/>
      <c r="X41" s="8"/>
      <c r="AW41" s="9"/>
      <c r="AX41" s="35"/>
    </row>
    <row r="42" spans="4:50">
      <c r="D42" s="32"/>
      <c r="E42" s="8"/>
      <c r="F42" s="33"/>
      <c r="X42" s="8"/>
      <c r="AW42" s="9"/>
      <c r="AX42" s="35"/>
    </row>
    <row r="43" spans="4:50">
      <c r="D43" s="32"/>
      <c r="E43" s="8"/>
      <c r="F43" s="36"/>
      <c r="X43" s="9"/>
      <c r="AW43" s="9"/>
      <c r="AX43" s="35"/>
    </row>
    <row r="44" spans="4:50">
      <c r="D44" s="32"/>
      <c r="E44" s="8"/>
      <c r="F44" s="33"/>
      <c r="X44" s="8"/>
    </row>
    <row r="45" spans="4:50">
      <c r="D45" s="32"/>
      <c r="E45" s="8"/>
      <c r="F45" s="33"/>
      <c r="X45" s="8"/>
    </row>
    <row r="46" spans="4:50">
      <c r="D46" s="32"/>
      <c r="E46" s="9"/>
      <c r="X46" s="8"/>
    </row>
    <row r="47" spans="4:50">
      <c r="D47" s="32"/>
      <c r="E47" s="8"/>
      <c r="F47" s="36"/>
      <c r="X47" s="8"/>
    </row>
    <row r="48" spans="4:50">
      <c r="D48" s="32"/>
      <c r="E48" s="8"/>
      <c r="F48" s="34"/>
      <c r="X48" s="8"/>
    </row>
    <row r="49" spans="4:24">
      <c r="D49" s="32"/>
      <c r="E49" s="8"/>
      <c r="F49" s="36"/>
      <c r="X49" s="9"/>
    </row>
    <row r="50" spans="4:24">
      <c r="D50" s="32"/>
      <c r="E50" s="8"/>
      <c r="F50" s="34"/>
      <c r="X50" s="8"/>
    </row>
    <row r="51" spans="4:24">
      <c r="D51" s="32"/>
      <c r="E51" s="8"/>
      <c r="F51" s="36"/>
      <c r="X51" s="8"/>
    </row>
    <row r="52" spans="4:24">
      <c r="D52" s="32"/>
      <c r="E52" s="9"/>
      <c r="F52" s="33"/>
    </row>
    <row r="53" spans="4:24">
      <c r="D53" s="32"/>
      <c r="E53" s="8"/>
      <c r="F53" s="36"/>
    </row>
    <row r="54" spans="4:24">
      <c r="D54" s="32"/>
      <c r="E54" s="8"/>
      <c r="F54" s="36"/>
    </row>
    <row r="55" spans="4:24">
      <c r="D55" s="32"/>
      <c r="E55" s="8"/>
      <c r="F55" s="33"/>
    </row>
    <row r="56" spans="4:24">
      <c r="D56" s="32"/>
      <c r="E56" s="8"/>
      <c r="F56" s="33"/>
    </row>
    <row r="57" spans="4:24">
      <c r="D57" s="32"/>
      <c r="E57" s="8"/>
      <c r="F57" s="33"/>
    </row>
    <row r="58" spans="4:24">
      <c r="D58" s="32"/>
      <c r="E58" s="8"/>
      <c r="F58" s="33"/>
    </row>
    <row r="59" spans="4:24">
      <c r="D59" s="32"/>
      <c r="E59" s="8"/>
      <c r="F59" s="33"/>
    </row>
    <row r="60" spans="4:24">
      <c r="D60" s="32"/>
      <c r="E60" s="8"/>
      <c r="F60" s="36"/>
    </row>
    <row r="61" spans="4:24">
      <c r="D61" s="32"/>
      <c r="E61" s="8"/>
      <c r="F61" s="34"/>
    </row>
    <row r="62" spans="4:24">
      <c r="D62" s="32"/>
      <c r="E62" s="8"/>
      <c r="F62" s="36"/>
    </row>
    <row r="63" spans="4:24">
      <c r="D63" s="32"/>
      <c r="E63" s="8"/>
      <c r="F63" s="34"/>
    </row>
    <row r="64" spans="4:24">
      <c r="D64" s="32"/>
      <c r="E64" s="8"/>
      <c r="F64" s="36"/>
    </row>
    <row r="65" spans="4:6">
      <c r="D65" s="32"/>
      <c r="E65" s="8"/>
      <c r="F65" s="34"/>
    </row>
    <row r="66" spans="4:6">
      <c r="D66" s="32"/>
      <c r="E66" s="8"/>
      <c r="F66" s="36"/>
    </row>
    <row r="67" spans="4:6">
      <c r="D67" s="32"/>
      <c r="E67" s="8"/>
      <c r="F67" s="34"/>
    </row>
    <row r="68" spans="4:6">
      <c r="D68" s="32"/>
      <c r="E68" s="8"/>
      <c r="F68" s="36"/>
    </row>
    <row r="69" spans="4:6">
      <c r="D69" s="32"/>
      <c r="E69" s="8"/>
      <c r="F69" s="34"/>
    </row>
    <row r="70" spans="4:6">
      <c r="D70" s="3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348A0-AA67-6944-9301-E66A16E3827F}">
  <dimension ref="A1:N32"/>
  <sheetViews>
    <sheetView workbookViewId="0">
      <selection activeCell="A4" sqref="A4"/>
    </sheetView>
  </sheetViews>
  <sheetFormatPr baseColWidth="10" defaultRowHeight="14.4"/>
  <cols>
    <col min="2" max="2" width="32" customWidth="1"/>
  </cols>
  <sheetData>
    <row r="1" spans="1:14">
      <c r="A1" s="56" t="s">
        <v>683</v>
      </c>
    </row>
    <row r="2" spans="1:14">
      <c r="A2" t="s">
        <v>214</v>
      </c>
    </row>
    <row r="4" spans="1:14" ht="18">
      <c r="A4" s="165" t="s">
        <v>689</v>
      </c>
    </row>
    <row r="5" spans="1:14" ht="15" thickBot="1"/>
    <row r="6" spans="1:14">
      <c r="A6" s="82"/>
      <c r="B6" s="78" t="s">
        <v>654</v>
      </c>
      <c r="C6" s="81">
        <v>0.01</v>
      </c>
      <c r="D6" s="81">
        <v>0.05</v>
      </c>
      <c r="E6" s="81">
        <v>0.01</v>
      </c>
      <c r="F6" s="81">
        <v>0.02</v>
      </c>
      <c r="G6" s="81">
        <v>0.02</v>
      </c>
      <c r="H6" s="81">
        <v>0.01</v>
      </c>
      <c r="I6" s="81">
        <v>0.03</v>
      </c>
      <c r="J6" s="81">
        <v>0.01</v>
      </c>
      <c r="K6" s="81">
        <v>0.01</v>
      </c>
      <c r="L6" s="81">
        <v>0.02</v>
      </c>
      <c r="M6" s="81">
        <v>0.01</v>
      </c>
    </row>
    <row r="7" spans="1:14">
      <c r="A7" s="25" t="s">
        <v>123</v>
      </c>
      <c r="B7" s="78" t="s">
        <v>18</v>
      </c>
      <c r="C7" s="80" t="s">
        <v>107</v>
      </c>
      <c r="D7" s="80" t="s">
        <v>107</v>
      </c>
      <c r="E7" s="80" t="s">
        <v>107</v>
      </c>
      <c r="F7" s="80" t="s">
        <v>107</v>
      </c>
      <c r="G7" s="80" t="s">
        <v>107</v>
      </c>
      <c r="H7" s="80" t="s">
        <v>107</v>
      </c>
      <c r="I7" s="80" t="s">
        <v>107</v>
      </c>
      <c r="J7" s="80" t="s">
        <v>107</v>
      </c>
      <c r="K7" s="80" t="s">
        <v>107</v>
      </c>
      <c r="L7" s="80" t="s">
        <v>107</v>
      </c>
      <c r="M7" s="80" t="s">
        <v>107</v>
      </c>
      <c r="N7" s="80" t="s">
        <v>107</v>
      </c>
    </row>
    <row r="8" spans="1:14" ht="15" thickBot="1">
      <c r="A8" s="83"/>
      <c r="B8" s="26" t="s">
        <v>106</v>
      </c>
      <c r="C8" s="26" t="s">
        <v>80</v>
      </c>
      <c r="D8" s="26" t="s">
        <v>372</v>
      </c>
      <c r="E8" s="26" t="s">
        <v>85</v>
      </c>
      <c r="F8" s="26" t="s">
        <v>98</v>
      </c>
      <c r="G8" s="26" t="s">
        <v>100</v>
      </c>
      <c r="H8" s="26" t="s">
        <v>99</v>
      </c>
      <c r="I8" s="26" t="s">
        <v>373</v>
      </c>
      <c r="J8" s="26" t="s">
        <v>93</v>
      </c>
      <c r="K8" s="26" t="s">
        <v>374</v>
      </c>
      <c r="L8" s="26" t="s">
        <v>92</v>
      </c>
      <c r="M8" s="26" t="s">
        <v>375</v>
      </c>
      <c r="N8" s="26" t="s">
        <v>90</v>
      </c>
    </row>
    <row r="9" spans="1:14" ht="15" thickTop="1">
      <c r="A9" s="28" t="s">
        <v>221</v>
      </c>
      <c r="B9" t="s">
        <v>376</v>
      </c>
      <c r="C9" s="81">
        <v>33.619999999999997</v>
      </c>
      <c r="D9" s="81">
        <v>1.57</v>
      </c>
      <c r="E9" s="81">
        <v>0.25540000000000002</v>
      </c>
      <c r="F9" s="81">
        <v>0</v>
      </c>
      <c r="G9" s="81">
        <v>2.3199999999999998E-2</v>
      </c>
      <c r="H9" s="81">
        <v>3.8800000000000001E-2</v>
      </c>
      <c r="I9" s="81">
        <v>66.239999999999995</v>
      </c>
      <c r="J9" s="81">
        <v>0.10059999999999999</v>
      </c>
      <c r="K9" s="81">
        <v>5.74E-2</v>
      </c>
      <c r="L9" s="81">
        <v>3.8999999999999998E-3</v>
      </c>
      <c r="M9" s="81">
        <v>0</v>
      </c>
      <c r="N9" s="81">
        <v>101.9092</v>
      </c>
    </row>
    <row r="10" spans="1:14">
      <c r="A10" s="28" t="s">
        <v>221</v>
      </c>
      <c r="B10" t="s">
        <v>377</v>
      </c>
      <c r="C10" s="81">
        <v>32.94</v>
      </c>
      <c r="D10" s="81">
        <v>1.48</v>
      </c>
      <c r="E10" s="81">
        <v>0.13780000000000001</v>
      </c>
      <c r="F10" s="81">
        <v>6.2300000000000001E-2</v>
      </c>
      <c r="G10" s="81">
        <v>0.128</v>
      </c>
      <c r="H10" s="81">
        <v>0.1132</v>
      </c>
      <c r="I10" s="81">
        <v>62.03</v>
      </c>
      <c r="J10" s="81">
        <v>1.0062</v>
      </c>
      <c r="K10" s="81">
        <v>7.2099999999999997E-2</v>
      </c>
      <c r="L10" s="81">
        <v>1.6400000000000001E-2</v>
      </c>
      <c r="M10" s="81">
        <v>0</v>
      </c>
      <c r="N10" s="81">
        <v>97.986099999999993</v>
      </c>
    </row>
    <row r="11" spans="1:14">
      <c r="A11" s="28" t="s">
        <v>221</v>
      </c>
      <c r="B11" t="s">
        <v>378</v>
      </c>
      <c r="C11" s="81">
        <v>33.380000000000003</v>
      </c>
      <c r="D11" s="81">
        <v>1.55</v>
      </c>
      <c r="E11" s="81">
        <v>0.15670000000000001</v>
      </c>
      <c r="F11" s="81">
        <v>2.1499999999999998E-2</v>
      </c>
      <c r="G11" s="81">
        <v>3.3599999999999998E-2</v>
      </c>
      <c r="H11" s="81">
        <v>4.7999999999999996E-3</v>
      </c>
      <c r="I11" s="81">
        <v>66.41</v>
      </c>
      <c r="J11" s="81">
        <v>4.4600000000000001E-2</v>
      </c>
      <c r="K11" s="81">
        <v>0.05</v>
      </c>
      <c r="L11" s="81">
        <v>0</v>
      </c>
      <c r="M11" s="81">
        <v>0</v>
      </c>
      <c r="N11" s="81">
        <v>101.6512</v>
      </c>
    </row>
    <row r="12" spans="1:14">
      <c r="A12" s="28" t="s">
        <v>221</v>
      </c>
      <c r="B12" t="s">
        <v>379</v>
      </c>
      <c r="C12" s="81">
        <v>32.729999999999997</v>
      </c>
      <c r="D12" s="81">
        <v>1.67</v>
      </c>
      <c r="E12" s="81">
        <v>0.1041</v>
      </c>
      <c r="F12" s="81">
        <v>0</v>
      </c>
      <c r="G12" s="81">
        <v>1.14E-2</v>
      </c>
      <c r="H12" s="81">
        <v>2.0199999999999999E-2</v>
      </c>
      <c r="I12" s="81">
        <v>66.02</v>
      </c>
      <c r="J12" s="81">
        <v>1.7299999999999999E-2</v>
      </c>
      <c r="K12" s="81">
        <v>8.8499999999999995E-2</v>
      </c>
      <c r="L12" s="81">
        <v>4.1500000000000002E-2</v>
      </c>
      <c r="M12" s="81">
        <v>0</v>
      </c>
      <c r="N12" s="81">
        <v>100.7029</v>
      </c>
    </row>
    <row r="13" spans="1:14">
      <c r="A13" s="28" t="s">
        <v>221</v>
      </c>
      <c r="B13" t="s">
        <v>380</v>
      </c>
      <c r="C13" s="81">
        <v>32.83</v>
      </c>
      <c r="D13" s="81">
        <v>1.63</v>
      </c>
      <c r="E13" s="81">
        <v>0.13239999999999999</v>
      </c>
      <c r="F13" s="81">
        <v>0</v>
      </c>
      <c r="G13" s="81">
        <v>2.1399999999999999E-2</v>
      </c>
      <c r="H13" s="81">
        <v>3.2000000000000001E-2</v>
      </c>
      <c r="I13" s="81">
        <v>65.709999999999994</v>
      </c>
      <c r="J13" s="81">
        <v>0.22059999999999999</v>
      </c>
      <c r="K13" s="81">
        <v>9.11E-2</v>
      </c>
      <c r="L13" s="81">
        <v>0</v>
      </c>
      <c r="M13" s="81">
        <v>0</v>
      </c>
      <c r="N13" s="81">
        <v>100.6674</v>
      </c>
    </row>
    <row r="14" spans="1:14">
      <c r="A14" s="28" t="s">
        <v>221</v>
      </c>
      <c r="B14" t="s">
        <v>380</v>
      </c>
      <c r="C14" s="81">
        <v>32.96</v>
      </c>
      <c r="D14" s="81">
        <v>1.24</v>
      </c>
      <c r="E14" s="81">
        <v>0.1019</v>
      </c>
      <c r="F14" s="81">
        <v>2.29E-2</v>
      </c>
      <c r="G14" s="81">
        <v>4.7600000000000003E-2</v>
      </c>
      <c r="H14" s="81">
        <v>9.1399999999999995E-2</v>
      </c>
      <c r="I14" s="81">
        <v>66.25</v>
      </c>
      <c r="J14" s="81">
        <v>0.39119999999999999</v>
      </c>
      <c r="K14" s="81">
        <v>3.8899999999999997E-2</v>
      </c>
      <c r="L14" s="81">
        <v>8.9999999999999998E-4</v>
      </c>
      <c r="M14" s="81">
        <v>1.3899999999999999E-2</v>
      </c>
      <c r="N14" s="81">
        <v>101.15860000000001</v>
      </c>
    </row>
    <row r="15" spans="1:14">
      <c r="A15" s="28" t="s">
        <v>221</v>
      </c>
      <c r="B15" t="s">
        <v>381</v>
      </c>
      <c r="C15" s="81">
        <v>33.299999999999997</v>
      </c>
      <c r="D15" s="81">
        <v>1.5</v>
      </c>
      <c r="E15" s="81">
        <v>0.3024</v>
      </c>
      <c r="F15" s="81">
        <v>0</v>
      </c>
      <c r="G15" s="81">
        <v>1.2E-2</v>
      </c>
      <c r="H15" s="81">
        <v>4.1300000000000003E-2</v>
      </c>
      <c r="I15" s="81">
        <v>66.67</v>
      </c>
      <c r="J15" s="81">
        <v>0.17050000000000001</v>
      </c>
      <c r="K15" s="81">
        <v>2.4E-2</v>
      </c>
      <c r="L15" s="81">
        <v>4.8999999999999998E-3</v>
      </c>
      <c r="M15" s="81">
        <v>0</v>
      </c>
      <c r="N15" s="81">
        <v>102.02500000000001</v>
      </c>
    </row>
    <row r="16" spans="1:14">
      <c r="A16" s="28" t="s">
        <v>221</v>
      </c>
      <c r="B16" t="s">
        <v>382</v>
      </c>
      <c r="C16" s="81">
        <v>33.380000000000003</v>
      </c>
      <c r="D16" s="81">
        <v>1.62</v>
      </c>
      <c r="E16" s="81">
        <v>0.4617</v>
      </c>
      <c r="F16" s="81">
        <v>1.06E-2</v>
      </c>
      <c r="G16" s="81">
        <v>0</v>
      </c>
      <c r="H16" s="81">
        <v>0</v>
      </c>
      <c r="I16" s="81">
        <v>68.23</v>
      </c>
      <c r="J16" s="81">
        <v>6.9699999999999998E-2</v>
      </c>
      <c r="K16" s="81">
        <v>9.5299999999999996E-2</v>
      </c>
      <c r="L16" s="81">
        <v>0</v>
      </c>
      <c r="M16" s="81">
        <v>0</v>
      </c>
      <c r="N16" s="81">
        <v>103.8672</v>
      </c>
    </row>
    <row r="17" spans="1:14">
      <c r="A17" s="28" t="s">
        <v>221</v>
      </c>
      <c r="B17" t="s">
        <v>383</v>
      </c>
      <c r="C17" s="81">
        <v>33.18</v>
      </c>
      <c r="D17" s="81">
        <v>1.6</v>
      </c>
      <c r="E17" s="81">
        <v>0.74160000000000004</v>
      </c>
      <c r="F17" s="81">
        <v>2.69E-2</v>
      </c>
      <c r="G17" s="81">
        <v>3.5000000000000001E-3</v>
      </c>
      <c r="H17" s="81">
        <v>4.1500000000000002E-2</v>
      </c>
      <c r="I17" s="81">
        <v>66.150000000000006</v>
      </c>
      <c r="J17" s="81">
        <v>7.4300000000000005E-2</v>
      </c>
      <c r="K17" s="81">
        <v>0.12740000000000001</v>
      </c>
      <c r="L17" s="81">
        <v>9.1000000000000004E-3</v>
      </c>
      <c r="M17" s="81">
        <v>0</v>
      </c>
      <c r="N17" s="81">
        <v>101.9543</v>
      </c>
    </row>
    <row r="18" spans="1:14">
      <c r="A18" s="28" t="s">
        <v>221</v>
      </c>
      <c r="B18" t="s">
        <v>384</v>
      </c>
      <c r="C18" s="81">
        <v>30.89</v>
      </c>
      <c r="D18" s="81">
        <v>1.25</v>
      </c>
      <c r="E18" s="81">
        <v>4.7699999999999996</v>
      </c>
      <c r="F18" s="81">
        <v>1.24E-2</v>
      </c>
      <c r="G18" s="81">
        <v>4.2900000000000001E-2</v>
      </c>
      <c r="H18" s="81">
        <v>4.7100000000000003E-2</v>
      </c>
      <c r="I18" s="81">
        <v>52.65</v>
      </c>
      <c r="J18" s="81">
        <v>0.24429999999999999</v>
      </c>
      <c r="K18" s="81">
        <v>0.12590000000000001</v>
      </c>
      <c r="L18" s="81">
        <v>0</v>
      </c>
      <c r="M18" s="81">
        <v>0</v>
      </c>
      <c r="N18" s="81">
        <v>90.032700000000006</v>
      </c>
    </row>
    <row r="19" spans="1:14">
      <c r="A19" s="28" t="s">
        <v>221</v>
      </c>
      <c r="B19" t="s">
        <v>385</v>
      </c>
      <c r="C19" s="81">
        <v>34.270000000000003</v>
      </c>
      <c r="D19" s="81">
        <v>1.28</v>
      </c>
      <c r="E19" s="81">
        <v>0.73040000000000005</v>
      </c>
      <c r="F19" s="81">
        <v>3.7999999999999999E-2</v>
      </c>
      <c r="G19" s="81">
        <v>6.7699999999999996E-2</v>
      </c>
      <c r="H19" s="81">
        <v>8.9700000000000002E-2</v>
      </c>
      <c r="I19" s="81">
        <v>58.99</v>
      </c>
      <c r="J19" s="81">
        <v>0.3332</v>
      </c>
      <c r="K19" s="81">
        <v>7.2099999999999997E-2</v>
      </c>
      <c r="L19" s="81">
        <v>1.2500000000000001E-2</v>
      </c>
      <c r="M19" s="81">
        <v>0</v>
      </c>
      <c r="N19" s="81">
        <v>95.883600000000001</v>
      </c>
    </row>
    <row r="20" spans="1:14">
      <c r="A20" s="28" t="s">
        <v>221</v>
      </c>
      <c r="B20" t="s">
        <v>385</v>
      </c>
      <c r="C20" s="81">
        <v>46.02</v>
      </c>
      <c r="D20" s="81">
        <v>1.31</v>
      </c>
      <c r="E20" s="81">
        <v>0.47060000000000002</v>
      </c>
      <c r="F20" s="81">
        <v>0</v>
      </c>
      <c r="G20" s="81">
        <v>0</v>
      </c>
      <c r="H20" s="81">
        <v>3.9800000000000002E-2</v>
      </c>
      <c r="I20" s="81">
        <v>48.47</v>
      </c>
      <c r="J20" s="81">
        <v>0.14410000000000001</v>
      </c>
      <c r="K20" s="81">
        <v>5.5800000000000002E-2</v>
      </c>
      <c r="L20" s="81">
        <v>1.4800000000000001E-2</v>
      </c>
      <c r="M20" s="81">
        <v>0</v>
      </c>
      <c r="N20" s="81">
        <v>96.525199999999998</v>
      </c>
    </row>
    <row r="21" spans="1:14">
      <c r="A21" s="28" t="s">
        <v>221</v>
      </c>
      <c r="B21" t="s">
        <v>385</v>
      </c>
      <c r="C21" s="81">
        <v>29.94</v>
      </c>
      <c r="D21" s="81">
        <v>1.1440999999999999</v>
      </c>
      <c r="E21" s="81">
        <v>2.2599999999999998</v>
      </c>
      <c r="F21" s="81">
        <v>1.9599999999999999E-2</v>
      </c>
      <c r="G21" s="81">
        <v>5.0000000000000001E-3</v>
      </c>
      <c r="H21" s="81">
        <v>3.1300000000000001E-2</v>
      </c>
      <c r="I21" s="81">
        <v>45</v>
      </c>
      <c r="J21" s="81">
        <v>0.10299999999999999</v>
      </c>
      <c r="K21" s="81">
        <v>6.8500000000000005E-2</v>
      </c>
      <c r="L21" s="81">
        <v>1.8599999999999998E-2</v>
      </c>
      <c r="M21" s="81">
        <v>0</v>
      </c>
      <c r="N21" s="81">
        <v>78.590100000000007</v>
      </c>
    </row>
    <row r="22" spans="1:14">
      <c r="A22" s="28" t="s">
        <v>224</v>
      </c>
      <c r="B22" t="s">
        <v>386</v>
      </c>
      <c r="C22" s="81">
        <v>32.67</v>
      </c>
      <c r="D22" s="81">
        <v>1.0640000000000001</v>
      </c>
      <c r="E22" s="81">
        <v>4.5999999999999999E-3</v>
      </c>
      <c r="F22" s="81">
        <v>8.5199999999999998E-2</v>
      </c>
      <c r="G22" s="81">
        <v>4.36E-2</v>
      </c>
      <c r="H22" s="81">
        <v>0.1749</v>
      </c>
      <c r="I22" s="81">
        <v>64.819999999999993</v>
      </c>
      <c r="J22" s="81">
        <v>0.69110000000000005</v>
      </c>
      <c r="K22" s="81">
        <v>1.4999999999999999E-2</v>
      </c>
      <c r="L22" s="81">
        <v>0</v>
      </c>
      <c r="M22" s="81">
        <v>0</v>
      </c>
      <c r="N22" s="81">
        <v>99.5685</v>
      </c>
    </row>
    <row r="23" spans="1:14">
      <c r="A23" s="28" t="s">
        <v>224</v>
      </c>
      <c r="B23" t="s">
        <v>387</v>
      </c>
      <c r="C23" s="81">
        <v>32.79</v>
      </c>
      <c r="D23" s="81">
        <v>1.53</v>
      </c>
      <c r="E23" s="81">
        <v>1.9199999999999998E-2</v>
      </c>
      <c r="F23" s="81">
        <v>2.0500000000000001E-2</v>
      </c>
      <c r="G23" s="81">
        <v>2.7699999999999999E-2</v>
      </c>
      <c r="H23" s="81">
        <v>6.1800000000000001E-2</v>
      </c>
      <c r="I23" s="81">
        <v>65.48</v>
      </c>
      <c r="J23" s="81">
        <v>0.2243</v>
      </c>
      <c r="K23" s="81">
        <v>1.2E-2</v>
      </c>
      <c r="L23" s="81">
        <v>0</v>
      </c>
      <c r="M23" s="81">
        <v>0</v>
      </c>
      <c r="N23" s="81">
        <v>100.16540000000001</v>
      </c>
    </row>
    <row r="24" spans="1:14">
      <c r="A24" s="28" t="s">
        <v>224</v>
      </c>
      <c r="B24" t="s">
        <v>388</v>
      </c>
      <c r="C24" s="81">
        <v>32.58</v>
      </c>
      <c r="D24" s="81">
        <v>1.73</v>
      </c>
      <c r="E24" s="81">
        <v>6.9599999999999995E-2</v>
      </c>
      <c r="F24" s="81">
        <v>0</v>
      </c>
      <c r="G24" s="81">
        <v>2.81E-2</v>
      </c>
      <c r="H24" s="81">
        <v>5.5399999999999998E-2</v>
      </c>
      <c r="I24" s="81">
        <v>65.209999999999994</v>
      </c>
      <c r="J24" s="81">
        <v>0.21829999999999999</v>
      </c>
      <c r="K24" s="81">
        <v>4.3200000000000002E-2</v>
      </c>
      <c r="L24" s="81">
        <v>0</v>
      </c>
      <c r="M24" s="81">
        <v>0</v>
      </c>
      <c r="N24" s="81">
        <v>99.934600000000003</v>
      </c>
    </row>
    <row r="25" spans="1:14">
      <c r="A25" s="28" t="s">
        <v>224</v>
      </c>
      <c r="B25" t="s">
        <v>389</v>
      </c>
      <c r="C25" s="81">
        <v>33.96</v>
      </c>
      <c r="D25" s="81">
        <v>1.56</v>
      </c>
      <c r="E25" s="81">
        <v>5.4699999999999999E-2</v>
      </c>
      <c r="F25" s="81">
        <v>1.3899999999999999E-2</v>
      </c>
      <c r="G25" s="81">
        <v>0</v>
      </c>
      <c r="H25" s="81">
        <v>1.21E-2</v>
      </c>
      <c r="I25" s="81">
        <v>65.66</v>
      </c>
      <c r="J25" s="81">
        <v>1.2999999999999999E-3</v>
      </c>
      <c r="K25" s="81">
        <v>1.0800000000000001E-2</v>
      </c>
      <c r="L25" s="81">
        <v>4.0000000000000002E-4</v>
      </c>
      <c r="M25" s="81">
        <v>0</v>
      </c>
      <c r="N25" s="81">
        <v>101.2731</v>
      </c>
    </row>
    <row r="26" spans="1:14">
      <c r="A26" s="28" t="s">
        <v>224</v>
      </c>
      <c r="B26" t="s">
        <v>390</v>
      </c>
      <c r="C26" s="81">
        <v>32.869999999999997</v>
      </c>
      <c r="D26" s="81">
        <v>1.1443000000000001</v>
      </c>
      <c r="E26" s="81">
        <v>2.5700000000000001E-2</v>
      </c>
      <c r="F26" s="81">
        <v>5.0000000000000001E-4</v>
      </c>
      <c r="G26" s="81">
        <v>6.3E-3</v>
      </c>
      <c r="H26" s="81">
        <v>7.9799999999999996E-2</v>
      </c>
      <c r="I26" s="81">
        <v>65.78</v>
      </c>
      <c r="J26" s="81">
        <v>0.2601</v>
      </c>
      <c r="K26" s="81">
        <v>4.8999999999999998E-3</v>
      </c>
      <c r="L26" s="81">
        <v>0</v>
      </c>
      <c r="M26" s="81">
        <v>0</v>
      </c>
      <c r="N26" s="81">
        <v>100.17149999999999</v>
      </c>
    </row>
    <row r="27" spans="1:14">
      <c r="A27" s="28" t="s">
        <v>224</v>
      </c>
      <c r="B27" t="s">
        <v>391</v>
      </c>
      <c r="C27" s="81">
        <v>32.97</v>
      </c>
      <c r="D27" s="81">
        <v>1.1498999999999999</v>
      </c>
      <c r="E27" s="81">
        <v>3.6200000000000003E-2</v>
      </c>
      <c r="F27" s="81">
        <v>3.9300000000000002E-2</v>
      </c>
      <c r="G27" s="81">
        <v>3.1699999999999999E-2</v>
      </c>
      <c r="H27" s="81">
        <v>0.1013</v>
      </c>
      <c r="I27" s="81">
        <v>65.84</v>
      </c>
      <c r="J27" s="81">
        <v>0.30070000000000002</v>
      </c>
      <c r="K27" s="81">
        <v>7.6E-3</v>
      </c>
      <c r="L27" s="81">
        <v>0</v>
      </c>
      <c r="M27" s="81">
        <v>0</v>
      </c>
      <c r="N27" s="81">
        <v>100.4766</v>
      </c>
    </row>
    <row r="28" spans="1:14">
      <c r="A28" s="28" t="s">
        <v>224</v>
      </c>
      <c r="B28" t="s">
        <v>392</v>
      </c>
      <c r="C28" s="81">
        <v>32.99</v>
      </c>
      <c r="D28" s="81">
        <v>1.48</v>
      </c>
      <c r="E28" s="81">
        <v>8.9099999999999999E-2</v>
      </c>
      <c r="F28" s="81">
        <v>0</v>
      </c>
      <c r="G28" s="81">
        <v>0</v>
      </c>
      <c r="H28" s="81">
        <v>6.0999999999999999E-2</v>
      </c>
      <c r="I28" s="81">
        <v>65.98</v>
      </c>
      <c r="J28" s="81">
        <v>0.1741</v>
      </c>
      <c r="K28" s="81">
        <v>9.2999999999999992E-3</v>
      </c>
      <c r="L28" s="81">
        <v>1.8499999999999999E-2</v>
      </c>
      <c r="M28" s="81">
        <v>0</v>
      </c>
      <c r="N28" s="81">
        <v>100.80200000000001</v>
      </c>
    </row>
    <row r="29" spans="1:14">
      <c r="A29" s="28" t="s">
        <v>224</v>
      </c>
      <c r="B29" t="s">
        <v>393</v>
      </c>
      <c r="C29" s="81">
        <v>33.049999999999997</v>
      </c>
      <c r="D29" s="81">
        <v>1.52</v>
      </c>
      <c r="E29" s="81">
        <v>9.4799999999999995E-2</v>
      </c>
      <c r="F29" s="81">
        <v>0</v>
      </c>
      <c r="G29" s="81">
        <v>0</v>
      </c>
      <c r="H29" s="81">
        <v>3.7600000000000001E-2</v>
      </c>
      <c r="I29" s="81">
        <v>66.400000000000006</v>
      </c>
      <c r="J29" s="81">
        <v>0.1958</v>
      </c>
      <c r="K29" s="81">
        <v>2.5000000000000001E-3</v>
      </c>
      <c r="L29" s="81">
        <v>2.8E-3</v>
      </c>
      <c r="M29" s="81">
        <v>0</v>
      </c>
      <c r="N29" s="81">
        <v>101.3035</v>
      </c>
    </row>
    <row r="31" spans="1:14">
      <c r="A31" s="28" t="s">
        <v>647</v>
      </c>
      <c r="B31" t="s">
        <v>648</v>
      </c>
      <c r="C31" s="81">
        <v>33.01</v>
      </c>
      <c r="D31" s="81">
        <v>1.0121</v>
      </c>
      <c r="E31" s="81">
        <v>1.04E-2</v>
      </c>
      <c r="F31" s="81">
        <v>0</v>
      </c>
      <c r="G31" s="81">
        <v>5.1000000000000004E-3</v>
      </c>
      <c r="H31" s="81">
        <v>3.5400000000000001E-2</v>
      </c>
      <c r="I31" s="81">
        <v>66.790000000000006</v>
      </c>
      <c r="J31" s="81">
        <v>5.8500000000000003E-2</v>
      </c>
      <c r="K31" s="81">
        <v>6.4999999999999997E-3</v>
      </c>
      <c r="L31" s="81">
        <v>0</v>
      </c>
      <c r="M31" s="81">
        <v>0</v>
      </c>
      <c r="N31" s="81">
        <v>100.92789999999999</v>
      </c>
    </row>
    <row r="32" spans="1:14">
      <c r="B32" s="55"/>
    </row>
  </sheetData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35C79-AE30-3246-8074-50F3C179F61F}">
  <dimension ref="A1:T95"/>
  <sheetViews>
    <sheetView zoomScale="95" zoomScaleNormal="95" workbookViewId="0">
      <selection activeCell="A4" sqref="A4"/>
    </sheetView>
  </sheetViews>
  <sheetFormatPr baseColWidth="10" defaultRowHeight="14.4"/>
  <cols>
    <col min="2" max="2" width="30.6640625" customWidth="1"/>
    <col min="19" max="19" width="13.6640625" customWidth="1"/>
  </cols>
  <sheetData>
    <row r="1" spans="1:20">
      <c r="A1" s="56" t="s">
        <v>683</v>
      </c>
    </row>
    <row r="2" spans="1:20">
      <c r="A2" t="s">
        <v>214</v>
      </c>
    </row>
    <row r="4" spans="1:20" ht="18">
      <c r="A4" s="165" t="s">
        <v>686</v>
      </c>
    </row>
    <row r="5" spans="1:20" ht="15" thickBot="1"/>
    <row r="6" spans="1:20">
      <c r="A6" s="82"/>
      <c r="B6" s="78" t="s">
        <v>654</v>
      </c>
      <c r="C6">
        <v>0.01</v>
      </c>
      <c r="D6">
        <v>0.01</v>
      </c>
      <c r="E6">
        <v>0.01</v>
      </c>
      <c r="F6">
        <v>0.01</v>
      </c>
      <c r="G6">
        <v>0.01</v>
      </c>
      <c r="H6">
        <v>0.02</v>
      </c>
      <c r="I6">
        <v>0.02</v>
      </c>
      <c r="J6">
        <v>0.03</v>
      </c>
      <c r="K6">
        <v>0.01</v>
      </c>
      <c r="L6">
        <v>0.01</v>
      </c>
      <c r="M6">
        <v>0.01</v>
      </c>
      <c r="N6">
        <v>0.04</v>
      </c>
      <c r="O6">
        <v>0.02</v>
      </c>
      <c r="P6" s="79"/>
    </row>
    <row r="7" spans="1:20">
      <c r="A7" s="25" t="s">
        <v>123</v>
      </c>
      <c r="B7" s="78" t="s">
        <v>18</v>
      </c>
      <c r="C7" s="80" t="s">
        <v>107</v>
      </c>
      <c r="D7" s="80" t="s">
        <v>107</v>
      </c>
      <c r="E7" s="80" t="s">
        <v>107</v>
      </c>
      <c r="F7" s="80" t="s">
        <v>107</v>
      </c>
      <c r="G7" s="80" t="s">
        <v>107</v>
      </c>
      <c r="H7" s="80" t="s">
        <v>107</v>
      </c>
      <c r="I7" s="80" t="s">
        <v>107</v>
      </c>
      <c r="J7" s="80" t="s">
        <v>107</v>
      </c>
      <c r="K7" s="80" t="s">
        <v>107</v>
      </c>
      <c r="L7" s="80" t="s">
        <v>107</v>
      </c>
      <c r="M7" s="80" t="s">
        <v>107</v>
      </c>
      <c r="N7" s="80" t="s">
        <v>107</v>
      </c>
      <c r="O7" s="80" t="s">
        <v>107</v>
      </c>
      <c r="P7" s="80" t="s">
        <v>107</v>
      </c>
      <c r="Q7" s="22"/>
      <c r="S7" s="22"/>
      <c r="T7" s="22"/>
    </row>
    <row r="8" spans="1:20" ht="15" thickBot="1">
      <c r="A8" s="83"/>
      <c r="B8" s="26" t="s">
        <v>106</v>
      </c>
      <c r="C8" s="26" t="s">
        <v>88</v>
      </c>
      <c r="D8" s="26" t="s">
        <v>80</v>
      </c>
      <c r="E8" s="26" t="s">
        <v>84</v>
      </c>
      <c r="F8" s="26" t="s">
        <v>96</v>
      </c>
      <c r="G8" s="26" t="s">
        <v>95</v>
      </c>
      <c r="H8" s="26" t="s">
        <v>85</v>
      </c>
      <c r="I8" s="26" t="s">
        <v>86</v>
      </c>
      <c r="J8" s="26" t="s">
        <v>97</v>
      </c>
      <c r="K8" s="26" t="s">
        <v>82</v>
      </c>
      <c r="L8" s="26" t="s">
        <v>81</v>
      </c>
      <c r="M8" s="26" t="s">
        <v>375</v>
      </c>
      <c r="N8" s="26" t="s">
        <v>101</v>
      </c>
      <c r="O8" s="26" t="s">
        <v>91</v>
      </c>
      <c r="P8" s="26" t="s">
        <v>90</v>
      </c>
    </row>
    <row r="9" spans="1:20" ht="15" thickTop="1">
      <c r="A9" s="28" t="s">
        <v>231</v>
      </c>
      <c r="B9" t="s">
        <v>394</v>
      </c>
      <c r="C9" s="81">
        <v>1.97</v>
      </c>
      <c r="D9" s="81">
        <v>2.64</v>
      </c>
      <c r="E9" s="81">
        <v>46.84</v>
      </c>
      <c r="F9" s="81">
        <v>0</v>
      </c>
      <c r="G9" s="81">
        <v>1.4E-2</v>
      </c>
      <c r="H9" s="81">
        <v>2.86</v>
      </c>
      <c r="I9" s="81">
        <v>0.2465</v>
      </c>
      <c r="J9" s="81">
        <v>5.0299999999999997E-2</v>
      </c>
      <c r="K9" s="81">
        <v>4.2299999999999997E-2</v>
      </c>
      <c r="L9" s="81">
        <v>0.34570000000000001</v>
      </c>
      <c r="M9" s="81">
        <v>0</v>
      </c>
      <c r="N9" s="84" t="s">
        <v>3</v>
      </c>
      <c r="O9" s="84" t="s">
        <v>3</v>
      </c>
      <c r="P9" s="81">
        <v>55.008899999999997</v>
      </c>
      <c r="S9" s="81"/>
      <c r="T9" s="81"/>
    </row>
    <row r="10" spans="1:20">
      <c r="A10" s="28" t="s">
        <v>231</v>
      </c>
      <c r="B10" t="s">
        <v>395</v>
      </c>
      <c r="C10" s="81">
        <v>0.93030000000000002</v>
      </c>
      <c r="D10" s="81">
        <v>1.9335</v>
      </c>
      <c r="E10" s="81">
        <v>50.41</v>
      </c>
      <c r="F10" s="81">
        <v>0</v>
      </c>
      <c r="G10" s="81">
        <v>6.9999999999999999E-4</v>
      </c>
      <c r="H10" s="81">
        <v>1.82</v>
      </c>
      <c r="I10" s="81">
        <v>0.23730000000000001</v>
      </c>
      <c r="J10" s="81">
        <v>0</v>
      </c>
      <c r="K10" s="81">
        <v>1.1900000000000001E-2</v>
      </c>
      <c r="L10" s="81">
        <v>7.6100000000000001E-2</v>
      </c>
      <c r="M10" s="81">
        <v>1.2999999999999999E-3</v>
      </c>
      <c r="N10" s="84" t="s">
        <v>3</v>
      </c>
      <c r="O10" s="84" t="s">
        <v>3</v>
      </c>
      <c r="P10" s="81">
        <v>55.421199999999999</v>
      </c>
      <c r="S10" s="81"/>
      <c r="T10" s="81"/>
    </row>
    <row r="11" spans="1:20">
      <c r="A11" s="28" t="s">
        <v>231</v>
      </c>
      <c r="B11" t="s">
        <v>396</v>
      </c>
      <c r="C11" s="81">
        <v>0.31680000000000003</v>
      </c>
      <c r="D11" s="81">
        <v>0.37059999999999998</v>
      </c>
      <c r="E11" s="81">
        <v>53.79</v>
      </c>
      <c r="F11" s="81">
        <v>0</v>
      </c>
      <c r="G11" s="81">
        <v>1.32E-2</v>
      </c>
      <c r="H11" s="81">
        <v>0.26390000000000002</v>
      </c>
      <c r="I11" s="81">
        <v>9.9000000000000005E-2</v>
      </c>
      <c r="J11" s="81">
        <v>0</v>
      </c>
      <c r="K11" s="81">
        <v>3.3799999999999997E-2</v>
      </c>
      <c r="L11" s="81">
        <v>0.12790000000000001</v>
      </c>
      <c r="M11" s="81">
        <v>0</v>
      </c>
      <c r="N11" s="84" t="s">
        <v>3</v>
      </c>
      <c r="O11" s="84" t="s">
        <v>3</v>
      </c>
      <c r="P11" s="81">
        <v>55.0152</v>
      </c>
      <c r="S11" s="81"/>
      <c r="T11" s="81"/>
    </row>
    <row r="12" spans="1:20">
      <c r="A12" s="28" t="s">
        <v>231</v>
      </c>
      <c r="B12" t="s">
        <v>397</v>
      </c>
      <c r="C12" s="81">
        <v>1.0788</v>
      </c>
      <c r="D12" s="81">
        <v>0.49830000000000002</v>
      </c>
      <c r="E12" s="81">
        <v>51.2</v>
      </c>
      <c r="F12" s="81">
        <v>0</v>
      </c>
      <c r="G12" s="81">
        <v>9.7999999999999997E-3</v>
      </c>
      <c r="H12" s="81">
        <v>1.3</v>
      </c>
      <c r="I12" s="81">
        <v>0.41310000000000002</v>
      </c>
      <c r="J12" s="81">
        <v>4.6800000000000001E-2</v>
      </c>
      <c r="K12" s="81">
        <v>0</v>
      </c>
      <c r="L12" s="81">
        <v>2.64E-2</v>
      </c>
      <c r="M12" s="81">
        <v>0</v>
      </c>
      <c r="N12" s="84" t="s">
        <v>3</v>
      </c>
      <c r="O12" s="84" t="s">
        <v>3</v>
      </c>
      <c r="P12" s="81">
        <v>54.5732</v>
      </c>
      <c r="S12" s="81"/>
      <c r="T12" s="81"/>
    </row>
    <row r="13" spans="1:20">
      <c r="A13" s="28" t="s">
        <v>231</v>
      </c>
      <c r="B13" t="s">
        <v>398</v>
      </c>
      <c r="C13" s="81">
        <v>1.3286</v>
      </c>
      <c r="D13" s="81">
        <v>4.4000000000000004</v>
      </c>
      <c r="E13" s="81">
        <v>45.02</v>
      </c>
      <c r="F13" s="81">
        <v>0</v>
      </c>
      <c r="G13" s="81">
        <v>1.26E-2</v>
      </c>
      <c r="H13" s="81">
        <v>5.22</v>
      </c>
      <c r="I13" s="81">
        <v>0.39439999999999997</v>
      </c>
      <c r="J13" s="81">
        <v>0</v>
      </c>
      <c r="K13" s="81">
        <v>2.18E-2</v>
      </c>
      <c r="L13" s="81">
        <v>0.1699</v>
      </c>
      <c r="M13" s="81">
        <v>0</v>
      </c>
      <c r="N13" s="84" t="s">
        <v>3</v>
      </c>
      <c r="O13" s="84" t="s">
        <v>3</v>
      </c>
      <c r="P13" s="81">
        <v>56.567399999999999</v>
      </c>
      <c r="S13" s="81"/>
      <c r="T13" s="81"/>
    </row>
    <row r="14" spans="1:20">
      <c r="A14" s="28" t="s">
        <v>231</v>
      </c>
      <c r="B14" t="s">
        <v>399</v>
      </c>
      <c r="C14" s="81">
        <v>2.0099999999999998</v>
      </c>
      <c r="D14" s="81">
        <v>3.56</v>
      </c>
      <c r="E14" s="81">
        <v>45.97</v>
      </c>
      <c r="F14" s="81">
        <v>0</v>
      </c>
      <c r="G14" s="81">
        <v>1.35E-2</v>
      </c>
      <c r="H14" s="81">
        <v>3.63</v>
      </c>
      <c r="I14" s="81">
        <v>0.2923</v>
      </c>
      <c r="J14" s="81">
        <v>2.2499999999999999E-2</v>
      </c>
      <c r="K14" s="81">
        <v>5.4800000000000001E-2</v>
      </c>
      <c r="L14" s="81">
        <v>0.47899999999999998</v>
      </c>
      <c r="M14" s="81">
        <v>1.4E-3</v>
      </c>
      <c r="N14" s="84" t="s">
        <v>3</v>
      </c>
      <c r="O14" s="84" t="s">
        <v>3</v>
      </c>
      <c r="P14" s="81">
        <v>56.0336</v>
      </c>
      <c r="S14" s="81"/>
      <c r="T14" s="81"/>
    </row>
    <row r="15" spans="1:20">
      <c r="A15" s="28" t="s">
        <v>231</v>
      </c>
      <c r="B15" t="s">
        <v>400</v>
      </c>
      <c r="C15" s="81">
        <v>1.89</v>
      </c>
      <c r="D15" s="81">
        <v>2.67</v>
      </c>
      <c r="E15" s="81">
        <v>47.05</v>
      </c>
      <c r="F15" s="81">
        <v>0</v>
      </c>
      <c r="G15" s="81">
        <v>3.3599999999999998E-2</v>
      </c>
      <c r="H15" s="81">
        <v>2.5499999999999998</v>
      </c>
      <c r="I15" s="81">
        <v>0.25330000000000003</v>
      </c>
      <c r="J15" s="81">
        <v>0</v>
      </c>
      <c r="K15" s="81">
        <v>7.0400000000000004E-2</v>
      </c>
      <c r="L15" s="81">
        <v>0.38619999999999999</v>
      </c>
      <c r="M15" s="81">
        <v>0</v>
      </c>
      <c r="N15" s="84" t="s">
        <v>3</v>
      </c>
      <c r="O15" s="84" t="s">
        <v>3</v>
      </c>
      <c r="P15" s="81">
        <v>54.903500000000001</v>
      </c>
      <c r="S15" s="81"/>
      <c r="T15" s="81"/>
    </row>
    <row r="16" spans="1:20">
      <c r="A16" s="28" t="s">
        <v>231</v>
      </c>
      <c r="B16" t="s">
        <v>401</v>
      </c>
      <c r="C16" s="81">
        <v>3.05</v>
      </c>
      <c r="D16" s="81">
        <v>4.3099999999999999E-2</v>
      </c>
      <c r="E16" s="81">
        <v>39.54</v>
      </c>
      <c r="F16" s="81">
        <v>0</v>
      </c>
      <c r="G16" s="81">
        <v>0</v>
      </c>
      <c r="H16" s="81">
        <v>11.05</v>
      </c>
      <c r="I16" s="81">
        <v>0.97109999999999996</v>
      </c>
      <c r="J16" s="81">
        <v>0</v>
      </c>
      <c r="K16" s="81">
        <v>3.9100000000000003E-2</v>
      </c>
      <c r="L16" s="81">
        <v>0</v>
      </c>
      <c r="M16" s="81">
        <v>0</v>
      </c>
      <c r="N16" s="84" t="s">
        <v>3</v>
      </c>
      <c r="O16" s="84" t="s">
        <v>3</v>
      </c>
      <c r="P16" s="81">
        <v>54.693399999999997</v>
      </c>
      <c r="S16" s="81"/>
      <c r="T16" s="81"/>
    </row>
    <row r="17" spans="1:20">
      <c r="A17" s="28" t="s">
        <v>231</v>
      </c>
      <c r="B17" t="s">
        <v>402</v>
      </c>
      <c r="C17" s="81">
        <v>4.4000000000000004</v>
      </c>
      <c r="D17" s="81">
        <v>2.8000000000000001E-2</v>
      </c>
      <c r="E17" s="81">
        <v>39.5</v>
      </c>
      <c r="F17" s="81">
        <v>1.4500000000000001E-2</v>
      </c>
      <c r="G17" s="81">
        <v>0</v>
      </c>
      <c r="H17" s="81">
        <v>8.2100000000000009</v>
      </c>
      <c r="I17" s="81">
        <v>1.61</v>
      </c>
      <c r="J17" s="81">
        <v>5.4399999999999997E-2</v>
      </c>
      <c r="K17" s="81">
        <v>2.1399999999999999E-2</v>
      </c>
      <c r="L17" s="81">
        <v>3.2000000000000002E-3</v>
      </c>
      <c r="M17" s="81">
        <v>0</v>
      </c>
      <c r="N17" s="84" t="s">
        <v>3</v>
      </c>
      <c r="O17" s="84" t="s">
        <v>3</v>
      </c>
      <c r="P17" s="81">
        <v>53.8416</v>
      </c>
      <c r="S17" s="81"/>
      <c r="T17" s="81"/>
    </row>
    <row r="18" spans="1:20">
      <c r="A18" s="28" t="s">
        <v>231</v>
      </c>
      <c r="B18" t="s">
        <v>403</v>
      </c>
      <c r="C18" s="81">
        <v>13</v>
      </c>
      <c r="D18" s="81">
        <v>0.16639999999999999</v>
      </c>
      <c r="E18" s="81">
        <v>16.46</v>
      </c>
      <c r="F18" s="81">
        <v>3.1199999999999999E-2</v>
      </c>
      <c r="G18" s="81">
        <v>2.8999999999999998E-3</v>
      </c>
      <c r="H18" s="81">
        <v>28.65</v>
      </c>
      <c r="I18" s="81">
        <v>1.2495000000000001</v>
      </c>
      <c r="J18" s="81">
        <v>3.8800000000000001E-2</v>
      </c>
      <c r="K18" s="81">
        <v>5.3800000000000001E-2</v>
      </c>
      <c r="L18" s="81">
        <v>2.6200000000000001E-2</v>
      </c>
      <c r="M18" s="81">
        <v>0</v>
      </c>
      <c r="N18" s="84" t="s">
        <v>3</v>
      </c>
      <c r="O18" s="84" t="s">
        <v>3</v>
      </c>
      <c r="P18" s="81">
        <v>59.678800000000003</v>
      </c>
      <c r="S18" s="81"/>
      <c r="T18" s="81"/>
    </row>
    <row r="19" spans="1:20">
      <c r="A19" s="28" t="s">
        <v>231</v>
      </c>
      <c r="B19" t="s">
        <v>404</v>
      </c>
      <c r="C19" s="81">
        <v>0.26850000000000002</v>
      </c>
      <c r="D19" s="81">
        <v>0.15640000000000001</v>
      </c>
      <c r="E19" s="81">
        <v>59.35</v>
      </c>
      <c r="F19" s="81">
        <v>1.77</v>
      </c>
      <c r="G19" s="81">
        <v>1.3100000000000001E-2</v>
      </c>
      <c r="H19" s="81">
        <v>0.52629999999999999</v>
      </c>
      <c r="I19" s="81">
        <v>1.4999999999999999E-2</v>
      </c>
      <c r="J19" s="81">
        <v>3.3500000000000002E-2</v>
      </c>
      <c r="K19" s="81">
        <v>1.24</v>
      </c>
      <c r="L19" s="81">
        <v>2.8000000000000001E-2</v>
      </c>
      <c r="M19" s="81">
        <v>0</v>
      </c>
      <c r="N19" s="84" t="s">
        <v>3</v>
      </c>
      <c r="O19" s="84" t="s">
        <v>3</v>
      </c>
      <c r="P19" s="81">
        <v>63.400799999999997</v>
      </c>
      <c r="S19" s="81"/>
      <c r="T19" s="81"/>
    </row>
    <row r="20" spans="1:20">
      <c r="A20" s="28" t="s">
        <v>231</v>
      </c>
      <c r="B20" t="s">
        <v>405</v>
      </c>
      <c r="C20" s="81">
        <v>0.1479</v>
      </c>
      <c r="D20" s="81">
        <v>0.14069999999999999</v>
      </c>
      <c r="E20" s="81">
        <v>58.58</v>
      </c>
      <c r="F20" s="81">
        <v>1.19</v>
      </c>
      <c r="G20" s="81">
        <v>1.2800000000000001E-2</v>
      </c>
      <c r="H20" s="81">
        <v>0.76459999999999995</v>
      </c>
      <c r="I20" s="81">
        <v>2.3300000000000001E-2</v>
      </c>
      <c r="J20" s="81">
        <v>9.7999999999999997E-3</v>
      </c>
      <c r="K20" s="81">
        <v>1.1127</v>
      </c>
      <c r="L20" s="81">
        <v>1.46E-2</v>
      </c>
      <c r="M20" s="81">
        <v>0</v>
      </c>
      <c r="N20" s="84" t="s">
        <v>3</v>
      </c>
      <c r="O20" s="84" t="s">
        <v>3</v>
      </c>
      <c r="P20" s="81">
        <v>61.996400000000001</v>
      </c>
      <c r="S20" s="81"/>
      <c r="T20" s="81"/>
    </row>
    <row r="21" spans="1:20">
      <c r="A21" s="28" t="s">
        <v>231</v>
      </c>
      <c r="B21" t="s">
        <v>406</v>
      </c>
      <c r="C21" s="81">
        <v>0.1091</v>
      </c>
      <c r="D21" s="81">
        <v>0.128</v>
      </c>
      <c r="E21" s="81">
        <v>58.13</v>
      </c>
      <c r="F21" s="81">
        <v>0.86170000000000002</v>
      </c>
      <c r="G21" s="81">
        <v>4.5999999999999999E-3</v>
      </c>
      <c r="H21" s="81">
        <v>0.86719999999999997</v>
      </c>
      <c r="I21" s="81">
        <v>0</v>
      </c>
      <c r="J21" s="81">
        <v>0</v>
      </c>
      <c r="K21" s="81">
        <v>1.081</v>
      </c>
      <c r="L21" s="81">
        <v>2.3599999999999999E-2</v>
      </c>
      <c r="M21" s="81">
        <v>0</v>
      </c>
      <c r="N21" s="84" t="s">
        <v>3</v>
      </c>
      <c r="O21" s="84" t="s">
        <v>3</v>
      </c>
      <c r="P21" s="81">
        <v>61.205199999999998</v>
      </c>
      <c r="S21" s="81"/>
      <c r="T21" s="81"/>
    </row>
    <row r="22" spans="1:20">
      <c r="A22" s="28" t="s">
        <v>231</v>
      </c>
      <c r="B22" t="s">
        <v>407</v>
      </c>
      <c r="C22" s="81">
        <v>0.1477</v>
      </c>
      <c r="D22" s="81">
        <v>0.34</v>
      </c>
      <c r="E22" s="81">
        <v>54.77</v>
      </c>
      <c r="F22" s="81">
        <v>1.1000000000000001</v>
      </c>
      <c r="G22" s="81">
        <v>2.9999999999999997E-4</v>
      </c>
      <c r="H22" s="81">
        <v>2.2999999999999998</v>
      </c>
      <c r="I22" s="81">
        <v>2.7000000000000001E-3</v>
      </c>
      <c r="J22" s="81">
        <v>2.2200000000000001E-2</v>
      </c>
      <c r="K22" s="81">
        <v>1.0821000000000001</v>
      </c>
      <c r="L22" s="81">
        <v>0</v>
      </c>
      <c r="M22" s="81">
        <v>3.8E-3</v>
      </c>
      <c r="N22" s="84" t="s">
        <v>3</v>
      </c>
      <c r="O22" s="84" t="s">
        <v>3</v>
      </c>
      <c r="P22" s="81">
        <v>59.768900000000002</v>
      </c>
      <c r="S22" s="81"/>
      <c r="T22" s="81"/>
    </row>
    <row r="23" spans="1:20">
      <c r="A23" s="28" t="s">
        <v>231</v>
      </c>
      <c r="B23" t="s">
        <v>408</v>
      </c>
      <c r="C23" s="81">
        <v>7.7399999999999997E-2</v>
      </c>
      <c r="D23" s="81">
        <v>7.0499999999999993E-2</v>
      </c>
      <c r="E23" s="81">
        <v>58.8</v>
      </c>
      <c r="F23" s="81">
        <v>0.68200000000000005</v>
      </c>
      <c r="G23" s="81">
        <v>1.09E-2</v>
      </c>
      <c r="H23" s="81">
        <v>0.31419999999999998</v>
      </c>
      <c r="I23" s="81">
        <v>1.9199999999999998E-2</v>
      </c>
      <c r="J23" s="81">
        <v>0</v>
      </c>
      <c r="K23" s="81">
        <v>1.1420999999999999</v>
      </c>
      <c r="L23" s="81">
        <v>2.4500000000000001E-2</v>
      </c>
      <c r="M23" s="81">
        <v>0</v>
      </c>
      <c r="N23" s="84" t="s">
        <v>3</v>
      </c>
      <c r="O23" s="84" t="s">
        <v>3</v>
      </c>
      <c r="P23" s="81">
        <v>61.140900000000002</v>
      </c>
      <c r="S23" s="81"/>
      <c r="T23" s="81"/>
    </row>
    <row r="24" spans="1:20">
      <c r="A24" s="28" t="s">
        <v>231</v>
      </c>
      <c r="B24" t="s">
        <v>409</v>
      </c>
      <c r="C24" s="81">
        <v>8.8700000000000001E-2</v>
      </c>
      <c r="D24" s="81">
        <v>1.0933999999999999</v>
      </c>
      <c r="E24" s="81">
        <v>53.42</v>
      </c>
      <c r="F24" s="81">
        <v>0.6089</v>
      </c>
      <c r="G24" s="81">
        <v>1.2999999999999999E-2</v>
      </c>
      <c r="H24" s="81">
        <v>4.25</v>
      </c>
      <c r="I24" s="81">
        <v>1.4E-3</v>
      </c>
      <c r="J24" s="81">
        <v>7.0000000000000001E-3</v>
      </c>
      <c r="K24" s="81">
        <v>1.0122</v>
      </c>
      <c r="L24" s="81">
        <v>0.13420000000000001</v>
      </c>
      <c r="M24" s="81">
        <v>0</v>
      </c>
      <c r="N24" s="84" t="s">
        <v>3</v>
      </c>
      <c r="O24" s="84" t="s">
        <v>3</v>
      </c>
      <c r="P24" s="81">
        <v>60.628799999999998</v>
      </c>
      <c r="S24" s="81"/>
      <c r="T24" s="81"/>
    </row>
    <row r="25" spans="1:20">
      <c r="A25" s="28" t="s">
        <v>231</v>
      </c>
      <c r="B25" t="s">
        <v>410</v>
      </c>
      <c r="C25" s="81">
        <v>5.8900000000000001E-2</v>
      </c>
      <c r="D25" s="81">
        <v>3.2500000000000001E-2</v>
      </c>
      <c r="E25" s="81">
        <v>59.72</v>
      </c>
      <c r="F25" s="81">
        <v>0.70720000000000005</v>
      </c>
      <c r="G25" s="81">
        <v>1.4800000000000001E-2</v>
      </c>
      <c r="H25" s="81">
        <v>0.15720000000000001</v>
      </c>
      <c r="I25" s="81">
        <v>0</v>
      </c>
      <c r="J25" s="81">
        <v>0</v>
      </c>
      <c r="K25" s="81">
        <v>1.1079000000000001</v>
      </c>
      <c r="L25" s="81">
        <v>0</v>
      </c>
      <c r="M25" s="81">
        <v>0</v>
      </c>
      <c r="N25" s="84" t="s">
        <v>3</v>
      </c>
      <c r="O25" s="84" t="s">
        <v>3</v>
      </c>
      <c r="P25" s="81">
        <v>61.798499999999997</v>
      </c>
      <c r="S25" s="81"/>
      <c r="T25" s="81"/>
    </row>
    <row r="26" spans="1:20">
      <c r="A26" s="28" t="s">
        <v>231</v>
      </c>
      <c r="B26" t="s">
        <v>411</v>
      </c>
      <c r="C26" s="81">
        <v>8.77E-2</v>
      </c>
      <c r="D26" s="81">
        <v>0</v>
      </c>
      <c r="E26" s="81">
        <v>59.65</v>
      </c>
      <c r="F26" s="81">
        <v>0.68540000000000001</v>
      </c>
      <c r="G26" s="81">
        <v>0</v>
      </c>
      <c r="H26" s="81">
        <v>0.1618</v>
      </c>
      <c r="I26" s="81">
        <v>2.75E-2</v>
      </c>
      <c r="J26" s="81">
        <v>0</v>
      </c>
      <c r="K26" s="81">
        <v>1.0718000000000001</v>
      </c>
      <c r="L26" s="81">
        <v>3.0300000000000001E-2</v>
      </c>
      <c r="M26" s="81">
        <v>0</v>
      </c>
      <c r="N26" s="84" t="s">
        <v>3</v>
      </c>
      <c r="O26" s="84" t="s">
        <v>3</v>
      </c>
      <c r="P26" s="81">
        <v>61.714599999999997</v>
      </c>
      <c r="S26" s="81"/>
      <c r="T26" s="81"/>
    </row>
    <row r="27" spans="1:20">
      <c r="A27" s="28" t="s">
        <v>233</v>
      </c>
      <c r="B27" t="s">
        <v>412</v>
      </c>
      <c r="C27" s="81">
        <v>1.9</v>
      </c>
      <c r="D27" s="81">
        <v>3.2599999999999997E-2</v>
      </c>
      <c r="E27" s="81">
        <v>52.06</v>
      </c>
      <c r="F27" s="81">
        <v>2.47E-2</v>
      </c>
      <c r="G27" s="81">
        <v>0.12740000000000001</v>
      </c>
      <c r="H27" s="81">
        <v>0</v>
      </c>
      <c r="I27" s="81">
        <v>1.24E-2</v>
      </c>
      <c r="J27" s="81">
        <v>0</v>
      </c>
      <c r="K27" s="81">
        <v>0.30909999999999999</v>
      </c>
      <c r="L27" s="81">
        <v>6.4999999999999997E-3</v>
      </c>
      <c r="M27" s="81">
        <v>0</v>
      </c>
      <c r="N27" s="84" t="s">
        <v>3</v>
      </c>
      <c r="O27" s="84" t="s">
        <v>3</v>
      </c>
      <c r="P27" s="81">
        <v>54.472799999999999</v>
      </c>
      <c r="S27" s="81"/>
      <c r="T27" s="81"/>
    </row>
    <row r="28" spans="1:20">
      <c r="A28" s="28" t="s">
        <v>233</v>
      </c>
      <c r="B28" t="s">
        <v>413</v>
      </c>
      <c r="C28" s="81">
        <v>1.96</v>
      </c>
      <c r="D28" s="81">
        <v>2.4E-2</v>
      </c>
      <c r="E28" s="81">
        <v>51.69</v>
      </c>
      <c r="F28" s="81">
        <v>4.9799999999999997E-2</v>
      </c>
      <c r="G28" s="81">
        <v>0.1183</v>
      </c>
      <c r="H28" s="81">
        <v>0</v>
      </c>
      <c r="I28" s="81">
        <v>1.24E-2</v>
      </c>
      <c r="J28" s="81">
        <v>0</v>
      </c>
      <c r="K28" s="81">
        <v>0.33389999999999997</v>
      </c>
      <c r="L28" s="81">
        <v>1.4E-3</v>
      </c>
      <c r="M28" s="81">
        <v>0</v>
      </c>
      <c r="N28" s="84" t="s">
        <v>3</v>
      </c>
      <c r="O28" s="84" t="s">
        <v>3</v>
      </c>
      <c r="P28" s="81">
        <v>54.189900000000002</v>
      </c>
      <c r="S28" s="81"/>
      <c r="T28" s="81"/>
    </row>
    <row r="29" spans="1:20">
      <c r="A29" s="28" t="s">
        <v>233</v>
      </c>
      <c r="B29" t="s">
        <v>414</v>
      </c>
      <c r="C29" s="81">
        <v>1.82</v>
      </c>
      <c r="D29" s="81">
        <v>0</v>
      </c>
      <c r="E29" s="81">
        <v>51.89</v>
      </c>
      <c r="F29" s="81">
        <v>4.1099999999999998E-2</v>
      </c>
      <c r="G29" s="81">
        <v>0.15679999999999999</v>
      </c>
      <c r="H29" s="81">
        <v>9.2999999999999992E-3</v>
      </c>
      <c r="I29" s="81">
        <v>0</v>
      </c>
      <c r="J29" s="81">
        <v>0</v>
      </c>
      <c r="K29" s="81">
        <v>0.33250000000000002</v>
      </c>
      <c r="L29" s="81">
        <v>5.4000000000000003E-3</v>
      </c>
      <c r="M29" s="81">
        <v>0</v>
      </c>
      <c r="N29" s="84" t="s">
        <v>3</v>
      </c>
      <c r="O29" s="84" t="s">
        <v>3</v>
      </c>
      <c r="P29" s="81">
        <v>54.255099999999999</v>
      </c>
      <c r="S29" s="81"/>
      <c r="T29" s="81"/>
    </row>
    <row r="30" spans="1:20">
      <c r="A30" s="28" t="s">
        <v>233</v>
      </c>
      <c r="B30" t="s">
        <v>415</v>
      </c>
      <c r="C30" s="81">
        <v>2.4900000000000002</v>
      </c>
      <c r="D30" s="81">
        <v>1.9800000000000002E-2</v>
      </c>
      <c r="E30" s="81">
        <v>51.23</v>
      </c>
      <c r="F30" s="81">
        <v>0</v>
      </c>
      <c r="G30" s="81">
        <v>5.62E-2</v>
      </c>
      <c r="H30" s="81">
        <v>2.7900000000000001E-2</v>
      </c>
      <c r="I30" s="81">
        <v>0</v>
      </c>
      <c r="J30" s="81">
        <v>0</v>
      </c>
      <c r="K30" s="81">
        <v>0.2321</v>
      </c>
      <c r="L30" s="81">
        <v>2.0299999999999999E-2</v>
      </c>
      <c r="M30" s="81">
        <v>0</v>
      </c>
      <c r="N30" s="84" t="s">
        <v>3</v>
      </c>
      <c r="O30" s="84" t="s">
        <v>3</v>
      </c>
      <c r="P30" s="81">
        <v>54.0764</v>
      </c>
      <c r="S30" s="81"/>
      <c r="T30" s="81"/>
    </row>
    <row r="31" spans="1:20">
      <c r="A31" s="28" t="s">
        <v>233</v>
      </c>
      <c r="B31" t="s">
        <v>416</v>
      </c>
      <c r="C31" s="81">
        <v>2.4900000000000002</v>
      </c>
      <c r="D31" s="81">
        <v>0.2087</v>
      </c>
      <c r="E31" s="81">
        <v>50.73</v>
      </c>
      <c r="F31" s="81">
        <v>4.82E-2</v>
      </c>
      <c r="G31" s="81">
        <v>2.9100000000000001E-2</v>
      </c>
      <c r="H31" s="81">
        <v>9.9900000000000003E-2</v>
      </c>
      <c r="I31" s="81">
        <v>0</v>
      </c>
      <c r="J31" s="81">
        <v>3.8E-3</v>
      </c>
      <c r="K31" s="81">
        <v>0.2389</v>
      </c>
      <c r="L31" s="81">
        <v>2.0199999999999999E-2</v>
      </c>
      <c r="M31" s="81">
        <v>0</v>
      </c>
      <c r="N31" s="84" t="s">
        <v>3</v>
      </c>
      <c r="O31" s="84" t="s">
        <v>3</v>
      </c>
      <c r="P31" s="81">
        <v>53.8688</v>
      </c>
      <c r="S31" s="81"/>
      <c r="T31" s="81"/>
    </row>
    <row r="32" spans="1:20">
      <c r="A32" s="28" t="s">
        <v>233</v>
      </c>
      <c r="B32" t="s">
        <v>417</v>
      </c>
      <c r="C32" s="81">
        <v>2.4700000000000002</v>
      </c>
      <c r="D32" s="81">
        <v>4.0599999999999997E-2</v>
      </c>
      <c r="E32" s="81">
        <v>51.8</v>
      </c>
      <c r="F32" s="81">
        <v>2.46E-2</v>
      </c>
      <c r="G32" s="81">
        <v>6.2199999999999998E-2</v>
      </c>
      <c r="H32" s="81">
        <v>9.0700000000000003E-2</v>
      </c>
      <c r="I32" s="81">
        <v>4.2799999999999998E-2</v>
      </c>
      <c r="J32" s="81">
        <v>0</v>
      </c>
      <c r="K32" s="81">
        <v>0.1822</v>
      </c>
      <c r="L32" s="81">
        <v>4.8999999999999998E-3</v>
      </c>
      <c r="M32" s="81">
        <v>6.1000000000000004E-3</v>
      </c>
      <c r="N32" s="84" t="s">
        <v>3</v>
      </c>
      <c r="O32" s="84" t="s">
        <v>3</v>
      </c>
      <c r="P32" s="81">
        <v>54.724200000000003</v>
      </c>
      <c r="S32" s="81"/>
      <c r="T32" s="81"/>
    </row>
    <row r="33" spans="1:20">
      <c r="A33" s="28" t="s">
        <v>233</v>
      </c>
      <c r="B33" t="s">
        <v>418</v>
      </c>
      <c r="C33" s="81">
        <v>1.85</v>
      </c>
      <c r="D33" s="81">
        <v>3.9300000000000002E-2</v>
      </c>
      <c r="E33" s="81">
        <v>52.03</v>
      </c>
      <c r="F33" s="81">
        <v>0</v>
      </c>
      <c r="G33" s="81">
        <v>0.13589999999999999</v>
      </c>
      <c r="H33" s="81">
        <v>0</v>
      </c>
      <c r="I33" s="81">
        <v>0</v>
      </c>
      <c r="J33" s="81">
        <v>4.1300000000000003E-2</v>
      </c>
      <c r="K33" s="81">
        <v>0.31180000000000002</v>
      </c>
      <c r="L33" s="81">
        <v>1.4E-3</v>
      </c>
      <c r="M33" s="81">
        <v>1.32E-2</v>
      </c>
      <c r="N33" s="84" t="s">
        <v>3</v>
      </c>
      <c r="O33" s="84" t="s">
        <v>3</v>
      </c>
      <c r="P33" s="81">
        <v>54.423000000000002</v>
      </c>
      <c r="S33" s="81"/>
      <c r="T33" s="81"/>
    </row>
    <row r="34" spans="1:20">
      <c r="A34" s="28" t="s">
        <v>233</v>
      </c>
      <c r="B34" t="s">
        <v>419</v>
      </c>
      <c r="C34" s="81">
        <v>2.1</v>
      </c>
      <c r="D34" s="81">
        <v>0</v>
      </c>
      <c r="E34" s="81">
        <v>52.32</v>
      </c>
      <c r="F34" s="81">
        <v>4.9200000000000001E-2</v>
      </c>
      <c r="G34" s="81">
        <v>8.2000000000000003E-2</v>
      </c>
      <c r="H34" s="81">
        <v>7.0000000000000001E-3</v>
      </c>
      <c r="I34" s="81">
        <v>5.4999999999999997E-3</v>
      </c>
      <c r="J34" s="81">
        <v>1.0800000000000001E-2</v>
      </c>
      <c r="K34" s="81">
        <v>0.32129999999999997</v>
      </c>
      <c r="L34" s="81">
        <v>1.11E-2</v>
      </c>
      <c r="M34" s="81">
        <v>3.3E-3</v>
      </c>
      <c r="N34" s="84" t="s">
        <v>3</v>
      </c>
      <c r="O34" s="84" t="s">
        <v>3</v>
      </c>
      <c r="P34" s="81">
        <v>54.910200000000003</v>
      </c>
      <c r="S34" s="81"/>
      <c r="T34" s="81"/>
    </row>
    <row r="35" spans="1:20">
      <c r="A35" s="28" t="s">
        <v>233</v>
      </c>
      <c r="B35" t="s">
        <v>420</v>
      </c>
      <c r="C35" s="81">
        <v>2.84</v>
      </c>
      <c r="D35" s="81">
        <v>5.3100000000000001E-2</v>
      </c>
      <c r="E35" s="81">
        <v>51.38</v>
      </c>
      <c r="F35" s="81">
        <v>0</v>
      </c>
      <c r="G35" s="81">
        <v>1.1599999999999999E-2</v>
      </c>
      <c r="H35" s="81">
        <v>6.2799999999999995E-2</v>
      </c>
      <c r="I35" s="81">
        <v>9.7000000000000003E-3</v>
      </c>
      <c r="J35" s="81">
        <v>6.1000000000000004E-3</v>
      </c>
      <c r="K35" s="81">
        <v>0.11700000000000001</v>
      </c>
      <c r="L35" s="81">
        <v>1.8800000000000001E-2</v>
      </c>
      <c r="M35" s="81">
        <v>0</v>
      </c>
      <c r="N35" s="84" t="s">
        <v>3</v>
      </c>
      <c r="O35" s="84" t="s">
        <v>3</v>
      </c>
      <c r="P35" s="81">
        <v>54.499200000000002</v>
      </c>
      <c r="S35" s="81"/>
      <c r="T35" s="81"/>
    </row>
    <row r="36" spans="1:20">
      <c r="A36" s="28" t="s">
        <v>233</v>
      </c>
      <c r="B36" t="s">
        <v>421</v>
      </c>
      <c r="C36" s="81">
        <v>2.29</v>
      </c>
      <c r="D36" s="81">
        <v>2.3099999999999999E-2</v>
      </c>
      <c r="E36" s="81">
        <v>51.24</v>
      </c>
      <c r="F36" s="81">
        <v>1.7100000000000001E-2</v>
      </c>
      <c r="G36" s="81">
        <v>9.9500000000000005E-2</v>
      </c>
      <c r="H36" s="81">
        <v>3.95E-2</v>
      </c>
      <c r="I36" s="81">
        <v>1.9300000000000001E-2</v>
      </c>
      <c r="J36" s="81">
        <v>0</v>
      </c>
      <c r="K36" s="81">
        <v>0.2356</v>
      </c>
      <c r="L36" s="81">
        <v>8.6999999999999994E-3</v>
      </c>
      <c r="M36" s="81">
        <v>0</v>
      </c>
      <c r="N36" s="84" t="s">
        <v>3</v>
      </c>
      <c r="O36" s="84" t="s">
        <v>3</v>
      </c>
      <c r="P36" s="81">
        <v>53.972900000000003</v>
      </c>
      <c r="S36" s="81"/>
      <c r="T36" s="81"/>
    </row>
    <row r="37" spans="1:20">
      <c r="A37" s="28" t="s">
        <v>233</v>
      </c>
      <c r="B37" t="s">
        <v>422</v>
      </c>
      <c r="C37" s="81">
        <v>2.25</v>
      </c>
      <c r="D37" s="81">
        <v>2.98E-2</v>
      </c>
      <c r="E37" s="81">
        <v>51.29</v>
      </c>
      <c r="F37" s="81">
        <v>4.1300000000000003E-2</v>
      </c>
      <c r="G37" s="81">
        <v>5.8500000000000003E-2</v>
      </c>
      <c r="H37" s="81">
        <v>4.8800000000000003E-2</v>
      </c>
      <c r="I37" s="81">
        <v>5.5199999999999999E-2</v>
      </c>
      <c r="J37" s="81">
        <v>0</v>
      </c>
      <c r="K37" s="81">
        <v>0.24260000000000001</v>
      </c>
      <c r="L37" s="81">
        <v>0</v>
      </c>
      <c r="M37" s="81">
        <v>0</v>
      </c>
      <c r="N37" s="84" t="s">
        <v>3</v>
      </c>
      <c r="O37" s="84" t="s">
        <v>3</v>
      </c>
      <c r="P37" s="81">
        <v>54.016300000000001</v>
      </c>
      <c r="S37" s="81"/>
      <c r="T37" s="81"/>
    </row>
    <row r="38" spans="1:20">
      <c r="A38" s="28" t="s">
        <v>233</v>
      </c>
      <c r="B38" t="s">
        <v>423</v>
      </c>
      <c r="C38" s="81">
        <v>2.62</v>
      </c>
      <c r="D38" s="81">
        <v>9.9099999999999994E-2</v>
      </c>
      <c r="E38" s="81">
        <v>51.02</v>
      </c>
      <c r="F38" s="81">
        <v>0</v>
      </c>
      <c r="G38" s="81">
        <v>3.8399999999999997E-2</v>
      </c>
      <c r="H38" s="81">
        <v>7.2099999999999997E-2</v>
      </c>
      <c r="I38" s="81">
        <v>3.5900000000000001E-2</v>
      </c>
      <c r="J38" s="81">
        <v>0</v>
      </c>
      <c r="K38" s="81">
        <v>0.1759</v>
      </c>
      <c r="L38" s="81">
        <v>2.3999999999999998E-3</v>
      </c>
      <c r="M38" s="81">
        <v>0</v>
      </c>
      <c r="N38" s="84" t="s">
        <v>3</v>
      </c>
      <c r="O38" s="84" t="s">
        <v>3</v>
      </c>
      <c r="P38" s="81">
        <v>54.063899999999997</v>
      </c>
      <c r="S38" s="81"/>
      <c r="T38" s="81"/>
    </row>
    <row r="39" spans="1:20">
      <c r="A39" s="28" t="s">
        <v>233</v>
      </c>
      <c r="B39" t="s">
        <v>424</v>
      </c>
      <c r="C39" s="81">
        <v>2.29</v>
      </c>
      <c r="D39" s="81">
        <v>0.59419999999999995</v>
      </c>
      <c r="E39" s="81">
        <v>44.24</v>
      </c>
      <c r="F39" s="81">
        <v>3.2199999999999999E-2</v>
      </c>
      <c r="G39" s="81">
        <v>5.0099999999999999E-2</v>
      </c>
      <c r="H39" s="81">
        <v>1.71</v>
      </c>
      <c r="I39" s="81">
        <v>0.1182</v>
      </c>
      <c r="J39" s="81">
        <v>0</v>
      </c>
      <c r="K39" s="81">
        <v>0.15659999999999999</v>
      </c>
      <c r="L39" s="81">
        <v>7.3499999999999996E-2</v>
      </c>
      <c r="M39" s="81">
        <v>0</v>
      </c>
      <c r="N39" s="84" t="s">
        <v>3</v>
      </c>
      <c r="O39" s="84" t="s">
        <v>3</v>
      </c>
      <c r="P39" s="81">
        <v>49.264899999999997</v>
      </c>
      <c r="S39" s="81"/>
      <c r="T39" s="81"/>
    </row>
    <row r="40" spans="1:20">
      <c r="A40" s="28" t="s">
        <v>233</v>
      </c>
      <c r="B40" t="s">
        <v>425</v>
      </c>
      <c r="C40" s="81">
        <v>2.87</v>
      </c>
      <c r="D40" s="81">
        <v>0.38769999999999999</v>
      </c>
      <c r="E40" s="81">
        <v>47.17</v>
      </c>
      <c r="F40" s="81">
        <v>0</v>
      </c>
      <c r="G40" s="81">
        <v>7.0699999999999999E-2</v>
      </c>
      <c r="H40" s="81">
        <v>0.32769999999999999</v>
      </c>
      <c r="I40" s="81">
        <v>5.6599999999999998E-2</v>
      </c>
      <c r="J40" s="81">
        <v>1.23E-2</v>
      </c>
      <c r="K40" s="81">
        <v>0.1472</v>
      </c>
      <c r="L40" s="81">
        <v>5.5300000000000002E-2</v>
      </c>
      <c r="M40" s="81">
        <v>0</v>
      </c>
      <c r="N40" s="84" t="s">
        <v>3</v>
      </c>
      <c r="O40" s="84" t="s">
        <v>3</v>
      </c>
      <c r="P40" s="81">
        <v>51.097499999999997</v>
      </c>
      <c r="S40" s="81"/>
      <c r="T40" s="81"/>
    </row>
    <row r="41" spans="1:20">
      <c r="A41" s="28" t="s">
        <v>233</v>
      </c>
      <c r="B41" t="s">
        <v>426</v>
      </c>
      <c r="C41" s="81">
        <v>2.5</v>
      </c>
      <c r="D41" s="81">
        <v>0.51759999999999995</v>
      </c>
      <c r="E41" s="81">
        <v>45.82</v>
      </c>
      <c r="F41" s="81">
        <v>9.1999999999999998E-3</v>
      </c>
      <c r="G41" s="81">
        <v>6.1400000000000003E-2</v>
      </c>
      <c r="H41" s="81">
        <v>0.4294</v>
      </c>
      <c r="I41" s="81">
        <v>8.4099999999999994E-2</v>
      </c>
      <c r="J41" s="81">
        <v>2.7E-2</v>
      </c>
      <c r="K41" s="81">
        <v>0.14410000000000001</v>
      </c>
      <c r="L41" s="81">
        <v>6.54E-2</v>
      </c>
      <c r="M41" s="81">
        <v>9.2999999999999992E-3</v>
      </c>
      <c r="N41" s="84" t="s">
        <v>3</v>
      </c>
      <c r="O41" s="84" t="s">
        <v>3</v>
      </c>
      <c r="P41" s="81">
        <v>49.6676</v>
      </c>
      <c r="S41" s="81"/>
      <c r="T41" s="81"/>
    </row>
    <row r="42" spans="1:20">
      <c r="A42" s="28" t="s">
        <v>236</v>
      </c>
      <c r="B42" t="s">
        <v>427</v>
      </c>
      <c r="C42" s="81">
        <v>2.0099999999999998</v>
      </c>
      <c r="D42" s="81">
        <v>0.26319999999999999</v>
      </c>
      <c r="E42" s="81">
        <v>51.52</v>
      </c>
      <c r="F42" s="81">
        <v>7.6799999999999993E-2</v>
      </c>
      <c r="G42" s="81">
        <v>0.10539999999999999</v>
      </c>
      <c r="H42" s="81">
        <v>0.40899999999999997</v>
      </c>
      <c r="I42" s="81">
        <v>0.1246</v>
      </c>
      <c r="J42" s="81">
        <v>0</v>
      </c>
      <c r="K42" s="81">
        <v>0.13669999999999999</v>
      </c>
      <c r="L42" s="81">
        <v>1.5299999999999999E-2</v>
      </c>
      <c r="M42" s="81">
        <v>9.4999999999999998E-3</v>
      </c>
      <c r="N42" s="81">
        <v>8.1500000000000003E-2</v>
      </c>
      <c r="O42" s="81">
        <v>3.3399999999999999E-2</v>
      </c>
      <c r="P42" s="81">
        <v>54.785499999999999</v>
      </c>
      <c r="S42" s="81"/>
      <c r="T42" s="81"/>
    </row>
    <row r="43" spans="1:20">
      <c r="A43" s="28" t="s">
        <v>236</v>
      </c>
      <c r="B43" t="s">
        <v>428</v>
      </c>
      <c r="C43" s="81">
        <v>2.09</v>
      </c>
      <c r="D43" s="81">
        <v>7.8799999999999995E-2</v>
      </c>
      <c r="E43" s="81">
        <v>51.27</v>
      </c>
      <c r="F43" s="81">
        <v>7.7799999999999994E-2</v>
      </c>
      <c r="G43" s="81">
        <v>0.16400000000000001</v>
      </c>
      <c r="H43" s="81">
        <v>0.31979999999999997</v>
      </c>
      <c r="I43" s="81">
        <v>6.5100000000000005E-2</v>
      </c>
      <c r="J43" s="81">
        <v>1.54E-2</v>
      </c>
      <c r="K43" s="81">
        <v>0.1535</v>
      </c>
      <c r="L43" s="81">
        <v>1.7899999999999999E-2</v>
      </c>
      <c r="M43" s="81">
        <v>0</v>
      </c>
      <c r="N43" s="81">
        <v>5.1799999999999999E-2</v>
      </c>
      <c r="O43" s="81">
        <v>7.46E-2</v>
      </c>
      <c r="P43" s="81">
        <v>54.378799999999998</v>
      </c>
      <c r="S43" s="81"/>
      <c r="T43" s="81"/>
    </row>
    <row r="44" spans="1:20">
      <c r="A44" s="28" t="s">
        <v>236</v>
      </c>
      <c r="B44" t="s">
        <v>429</v>
      </c>
      <c r="C44" s="81">
        <v>1.96</v>
      </c>
      <c r="D44" s="81">
        <v>8.2799999999999999E-2</v>
      </c>
      <c r="E44" s="81">
        <v>51.48</v>
      </c>
      <c r="F44" s="81">
        <v>9.0700000000000003E-2</v>
      </c>
      <c r="G44" s="81">
        <v>0.16020000000000001</v>
      </c>
      <c r="H44" s="81">
        <v>0.2117</v>
      </c>
      <c r="I44" s="81">
        <v>1.6500000000000001E-2</v>
      </c>
      <c r="J44" s="81">
        <v>4.0000000000000001E-3</v>
      </c>
      <c r="K44" s="81">
        <v>0.19170000000000001</v>
      </c>
      <c r="L44" s="81">
        <v>3.0800000000000001E-2</v>
      </c>
      <c r="M44" s="81">
        <v>0</v>
      </c>
      <c r="N44" s="81">
        <v>3.0499999999999999E-2</v>
      </c>
      <c r="O44" s="81">
        <v>8.1299999999999997E-2</v>
      </c>
      <c r="P44" s="81">
        <v>54.340200000000003</v>
      </c>
      <c r="S44" s="81"/>
      <c r="T44" s="81"/>
    </row>
    <row r="45" spans="1:20">
      <c r="A45" s="28" t="s">
        <v>236</v>
      </c>
      <c r="B45" t="s">
        <v>430</v>
      </c>
      <c r="C45" s="81">
        <v>2.06</v>
      </c>
      <c r="D45" s="81">
        <v>0.1792</v>
      </c>
      <c r="E45" s="81">
        <v>51.17</v>
      </c>
      <c r="F45" s="81">
        <v>7.9899999999999999E-2</v>
      </c>
      <c r="G45" s="81">
        <v>0.1239</v>
      </c>
      <c r="H45" s="81">
        <v>0.434</v>
      </c>
      <c r="I45" s="81">
        <v>0.1137</v>
      </c>
      <c r="J45" s="81">
        <v>5.5199999999999999E-2</v>
      </c>
      <c r="K45" s="81">
        <v>0.12939999999999999</v>
      </c>
      <c r="L45" s="81">
        <v>4.24E-2</v>
      </c>
      <c r="M45" s="81">
        <v>1.4E-3</v>
      </c>
      <c r="N45" s="81">
        <v>4.2500000000000003E-2</v>
      </c>
      <c r="O45" s="81">
        <v>0.12089999999999999</v>
      </c>
      <c r="P45" s="81">
        <v>54.552500000000002</v>
      </c>
      <c r="S45" s="81"/>
      <c r="T45" s="81"/>
    </row>
    <row r="46" spans="1:20">
      <c r="A46" s="28" t="s">
        <v>236</v>
      </c>
      <c r="B46" t="s">
        <v>431</v>
      </c>
      <c r="C46" s="81">
        <v>2.2400000000000002</v>
      </c>
      <c r="D46" s="81">
        <v>5.9799999999999999E-2</v>
      </c>
      <c r="E46" s="81">
        <v>51.45</v>
      </c>
      <c r="F46" s="81">
        <v>6.2399999999999997E-2</v>
      </c>
      <c r="G46" s="81">
        <v>7.6399999999999996E-2</v>
      </c>
      <c r="H46" s="81">
        <v>0.20710000000000001</v>
      </c>
      <c r="I46" s="81">
        <v>8.72E-2</v>
      </c>
      <c r="J46" s="81">
        <v>0</v>
      </c>
      <c r="K46" s="81">
        <v>0.1326</v>
      </c>
      <c r="L46" s="81">
        <v>2.8999999999999998E-3</v>
      </c>
      <c r="M46" s="81">
        <v>0</v>
      </c>
      <c r="N46" s="81">
        <v>5.1000000000000004E-3</v>
      </c>
      <c r="O46" s="81">
        <v>7.51E-2</v>
      </c>
      <c r="P46" s="81">
        <v>54.398699999999998</v>
      </c>
      <c r="S46" s="81"/>
      <c r="T46" s="81"/>
    </row>
    <row r="47" spans="1:20">
      <c r="A47" s="28" t="s">
        <v>236</v>
      </c>
      <c r="B47" t="s">
        <v>432</v>
      </c>
      <c r="C47" s="81">
        <v>1.91</v>
      </c>
      <c r="D47" s="81">
        <v>0.36280000000000001</v>
      </c>
      <c r="E47" s="81">
        <v>50.67</v>
      </c>
      <c r="F47" s="81">
        <v>8.5999999999999993E-2</v>
      </c>
      <c r="G47" s="81">
        <v>0.10829999999999999</v>
      </c>
      <c r="H47" s="81">
        <v>0.4864</v>
      </c>
      <c r="I47" s="81">
        <v>0.11</v>
      </c>
      <c r="J47" s="81">
        <v>5.5300000000000002E-2</v>
      </c>
      <c r="K47" s="81">
        <v>0.13439999999999999</v>
      </c>
      <c r="L47" s="81">
        <v>3.9800000000000002E-2</v>
      </c>
      <c r="M47" s="81">
        <v>0</v>
      </c>
      <c r="N47" s="81">
        <v>5.0799999999999998E-2</v>
      </c>
      <c r="O47" s="81">
        <v>4.36E-2</v>
      </c>
      <c r="P47" s="81">
        <v>54.057400000000001</v>
      </c>
      <c r="S47" s="81"/>
      <c r="T47" s="81"/>
    </row>
    <row r="48" spans="1:20">
      <c r="A48" s="28" t="s">
        <v>236</v>
      </c>
      <c r="B48" t="s">
        <v>433</v>
      </c>
      <c r="C48" s="81">
        <v>1.79</v>
      </c>
      <c r="D48" s="81">
        <v>1.0469999999999999</v>
      </c>
      <c r="E48" s="81">
        <v>49.77</v>
      </c>
      <c r="F48" s="81">
        <v>7.4399999999999994E-2</v>
      </c>
      <c r="G48" s="81">
        <v>8.0699999999999994E-2</v>
      </c>
      <c r="H48" s="81">
        <v>0.63639999999999997</v>
      </c>
      <c r="I48" s="81">
        <v>0.1641</v>
      </c>
      <c r="J48" s="81">
        <v>2.6499999999999999E-2</v>
      </c>
      <c r="K48" s="81">
        <v>0.12690000000000001</v>
      </c>
      <c r="L48" s="81">
        <v>0.13</v>
      </c>
      <c r="M48" s="81">
        <v>0</v>
      </c>
      <c r="N48" s="81">
        <v>0</v>
      </c>
      <c r="O48" s="81">
        <v>8.1600000000000006E-2</v>
      </c>
      <c r="P48" s="81">
        <v>53.927700000000002</v>
      </c>
      <c r="S48" s="81"/>
      <c r="T48" s="81"/>
    </row>
    <row r="49" spans="1:20">
      <c r="A49" s="28" t="s">
        <v>236</v>
      </c>
      <c r="B49" t="s">
        <v>434</v>
      </c>
      <c r="C49" s="81">
        <v>2.04</v>
      </c>
      <c r="D49" s="81">
        <v>1.119</v>
      </c>
      <c r="E49" s="81">
        <v>49.39</v>
      </c>
      <c r="F49" s="81">
        <v>8.7599999999999997E-2</v>
      </c>
      <c r="G49" s="81">
        <v>4.4699999999999997E-2</v>
      </c>
      <c r="H49" s="81">
        <v>1.0463</v>
      </c>
      <c r="I49" s="81">
        <v>0.121</v>
      </c>
      <c r="J49" s="81">
        <v>0</v>
      </c>
      <c r="K49" s="81">
        <v>0.13650000000000001</v>
      </c>
      <c r="L49" s="81">
        <v>8.6699999999999999E-2</v>
      </c>
      <c r="M49" s="81">
        <v>0</v>
      </c>
      <c r="N49" s="81">
        <v>0</v>
      </c>
      <c r="O49" s="81">
        <v>6.1800000000000001E-2</v>
      </c>
      <c r="P49" s="81">
        <v>54.133600000000001</v>
      </c>
      <c r="S49" s="81"/>
      <c r="T49" s="81"/>
    </row>
    <row r="50" spans="1:20">
      <c r="A50" s="28" t="s">
        <v>236</v>
      </c>
      <c r="B50" t="s">
        <v>435</v>
      </c>
      <c r="C50" s="81">
        <v>1.69</v>
      </c>
      <c r="D50" s="81">
        <v>3.05</v>
      </c>
      <c r="E50" s="81">
        <v>46.19</v>
      </c>
      <c r="F50" s="81">
        <v>2.5499999999999998E-2</v>
      </c>
      <c r="G50" s="81">
        <v>3.15E-2</v>
      </c>
      <c r="H50" s="81">
        <v>1.89</v>
      </c>
      <c r="I50" s="81">
        <v>0.15909999999999999</v>
      </c>
      <c r="J50" s="81">
        <v>2.1399999999999999E-2</v>
      </c>
      <c r="K50" s="81">
        <v>0.1109</v>
      </c>
      <c r="L50" s="81">
        <v>0.26590000000000003</v>
      </c>
      <c r="M50" s="81">
        <v>0</v>
      </c>
      <c r="N50" s="81">
        <v>5.1200000000000002E-2</v>
      </c>
      <c r="O50" s="81">
        <v>7.6399999999999996E-2</v>
      </c>
      <c r="P50" s="81">
        <v>53.561999999999998</v>
      </c>
      <c r="S50" s="81"/>
      <c r="T50" s="81"/>
    </row>
    <row r="51" spans="1:20">
      <c r="A51" s="28" t="s">
        <v>236</v>
      </c>
      <c r="B51" t="s">
        <v>436</v>
      </c>
      <c r="C51" s="81">
        <v>1.76</v>
      </c>
      <c r="D51" s="81">
        <v>4.8099999999999996</v>
      </c>
      <c r="E51" s="81">
        <v>44.34</v>
      </c>
      <c r="F51" s="81">
        <v>9.7000000000000003E-3</v>
      </c>
      <c r="G51" s="81">
        <v>4.1200000000000001E-2</v>
      </c>
      <c r="H51" s="81">
        <v>3.01</v>
      </c>
      <c r="I51" s="81">
        <v>0.18260000000000001</v>
      </c>
      <c r="J51" s="81">
        <v>4.65E-2</v>
      </c>
      <c r="K51" s="81">
        <v>0.11550000000000001</v>
      </c>
      <c r="L51" s="81">
        <v>0.46739999999999998</v>
      </c>
      <c r="M51" s="81">
        <v>0</v>
      </c>
      <c r="N51" s="81">
        <v>0</v>
      </c>
      <c r="O51" s="81">
        <v>1.8599999999999998E-2</v>
      </c>
      <c r="P51" s="81">
        <v>54.801499999999997</v>
      </c>
      <c r="S51" s="81"/>
      <c r="T51" s="81"/>
    </row>
    <row r="52" spans="1:20">
      <c r="A52" s="28" t="s">
        <v>236</v>
      </c>
      <c r="B52" t="s">
        <v>437</v>
      </c>
      <c r="C52" s="81">
        <v>1.76</v>
      </c>
      <c r="D52" s="81">
        <v>5.0199999999999996</v>
      </c>
      <c r="E52" s="81">
        <v>44.27</v>
      </c>
      <c r="F52" s="81">
        <v>3.2800000000000003E-2</v>
      </c>
      <c r="G52" s="81">
        <v>3.9699999999999999E-2</v>
      </c>
      <c r="H52" s="81">
        <v>4.16</v>
      </c>
      <c r="I52" s="81">
        <v>0.18490000000000001</v>
      </c>
      <c r="J52" s="81">
        <v>1.04E-2</v>
      </c>
      <c r="K52" s="81">
        <v>8.5199999999999998E-2</v>
      </c>
      <c r="L52" s="81">
        <v>0.30099999999999999</v>
      </c>
      <c r="M52" s="81">
        <v>0</v>
      </c>
      <c r="N52" s="81">
        <v>2.5899999999999999E-2</v>
      </c>
      <c r="O52" s="81">
        <v>4.9399999999999999E-2</v>
      </c>
      <c r="P52" s="81">
        <v>55.939300000000003</v>
      </c>
      <c r="S52" s="81"/>
      <c r="T52" s="81"/>
    </row>
    <row r="53" spans="1:20">
      <c r="A53" s="28" t="s">
        <v>236</v>
      </c>
      <c r="B53" t="s">
        <v>438</v>
      </c>
      <c r="C53" s="81">
        <v>1.67</v>
      </c>
      <c r="D53" s="81">
        <v>2.63</v>
      </c>
      <c r="E53" s="81">
        <v>45.82</v>
      </c>
      <c r="F53" s="81">
        <v>3.2800000000000003E-2</v>
      </c>
      <c r="G53" s="81">
        <v>5.3199999999999997E-2</v>
      </c>
      <c r="H53" s="81">
        <v>2.1</v>
      </c>
      <c r="I53" s="81">
        <v>0.16</v>
      </c>
      <c r="J53" s="81">
        <v>4.1399999999999999E-2</v>
      </c>
      <c r="K53" s="81">
        <v>6.08E-2</v>
      </c>
      <c r="L53" s="81">
        <v>0.17169999999999999</v>
      </c>
      <c r="M53" s="81">
        <v>0</v>
      </c>
      <c r="N53" s="81">
        <v>6.4699999999999994E-2</v>
      </c>
      <c r="O53" s="81">
        <v>4.1300000000000003E-2</v>
      </c>
      <c r="P53" s="81">
        <v>52.8459</v>
      </c>
      <c r="S53" s="81"/>
      <c r="T53" s="81"/>
    </row>
    <row r="54" spans="1:20">
      <c r="A54" s="28" t="s">
        <v>236</v>
      </c>
      <c r="B54" t="s">
        <v>439</v>
      </c>
      <c r="C54" s="81">
        <v>1.8</v>
      </c>
      <c r="D54" s="81">
        <v>2.77</v>
      </c>
      <c r="E54" s="81">
        <v>47</v>
      </c>
      <c r="F54" s="81">
        <v>6.6400000000000001E-2</v>
      </c>
      <c r="G54" s="81">
        <v>7.3499999999999996E-2</v>
      </c>
      <c r="H54" s="81">
        <v>1.76</v>
      </c>
      <c r="I54" s="81">
        <v>0.1857</v>
      </c>
      <c r="J54" s="81">
        <v>1.12E-2</v>
      </c>
      <c r="K54" s="81">
        <v>0.11509999999999999</v>
      </c>
      <c r="L54" s="81">
        <v>0.20330000000000001</v>
      </c>
      <c r="M54" s="81">
        <v>0</v>
      </c>
      <c r="N54" s="81">
        <v>0</v>
      </c>
      <c r="O54" s="81">
        <v>1.8800000000000001E-2</v>
      </c>
      <c r="P54" s="81">
        <v>54.003999999999998</v>
      </c>
      <c r="S54" s="81"/>
      <c r="T54" s="81"/>
    </row>
    <row r="55" spans="1:20">
      <c r="A55" s="28" t="s">
        <v>236</v>
      </c>
      <c r="B55" t="s">
        <v>440</v>
      </c>
      <c r="C55" s="81">
        <v>1.75</v>
      </c>
      <c r="D55" s="81">
        <v>2.95</v>
      </c>
      <c r="E55" s="81">
        <v>46.23</v>
      </c>
      <c r="F55" s="81">
        <v>2.9600000000000001E-2</v>
      </c>
      <c r="G55" s="81">
        <v>3.1800000000000002E-2</v>
      </c>
      <c r="H55" s="81">
        <v>2.35</v>
      </c>
      <c r="I55" s="81">
        <v>0.15909999999999999</v>
      </c>
      <c r="J55" s="81">
        <v>1.12E-2</v>
      </c>
      <c r="K55" s="81">
        <v>8.9800000000000005E-2</v>
      </c>
      <c r="L55" s="81">
        <v>0.19159999999999999</v>
      </c>
      <c r="M55" s="81">
        <v>1.66E-2</v>
      </c>
      <c r="N55" s="81">
        <v>0</v>
      </c>
      <c r="O55" s="81">
        <v>4.6100000000000002E-2</v>
      </c>
      <c r="P55" s="81">
        <v>53.855899999999998</v>
      </c>
      <c r="S55" s="81"/>
      <c r="T55" s="81"/>
    </row>
    <row r="56" spans="1:20">
      <c r="A56" s="28" t="s">
        <v>236</v>
      </c>
      <c r="B56" t="s">
        <v>441</v>
      </c>
      <c r="C56" s="81">
        <v>1.89</v>
      </c>
      <c r="D56" s="81">
        <v>3.46</v>
      </c>
      <c r="E56" s="81">
        <v>46.51</v>
      </c>
      <c r="F56" s="81">
        <v>4.24E-2</v>
      </c>
      <c r="G56" s="81">
        <v>4.8000000000000001E-2</v>
      </c>
      <c r="H56" s="81">
        <v>2.4500000000000002</v>
      </c>
      <c r="I56" s="81">
        <v>0.20369999999999999</v>
      </c>
      <c r="J56" s="81">
        <v>0</v>
      </c>
      <c r="K56" s="81">
        <v>8.2199999999999995E-2</v>
      </c>
      <c r="L56" s="81">
        <v>0.2031</v>
      </c>
      <c r="M56" s="81">
        <v>0</v>
      </c>
      <c r="N56" s="81">
        <v>7.1999999999999998E-3</v>
      </c>
      <c r="O56" s="81">
        <v>8.6599999999999996E-2</v>
      </c>
      <c r="P56" s="81">
        <v>54.983199999999997</v>
      </c>
      <c r="S56" s="81"/>
      <c r="T56" s="81"/>
    </row>
    <row r="57" spans="1:20">
      <c r="A57" s="28" t="s">
        <v>236</v>
      </c>
      <c r="B57" t="s">
        <v>442</v>
      </c>
      <c r="C57" s="81">
        <v>2.02</v>
      </c>
      <c r="D57" s="81">
        <v>0.1263</v>
      </c>
      <c r="E57" s="81">
        <v>51.73</v>
      </c>
      <c r="F57" s="81">
        <v>4.1399999999999999E-2</v>
      </c>
      <c r="G57" s="81">
        <v>7.2900000000000006E-2</v>
      </c>
      <c r="H57" s="81">
        <v>0.16850000000000001</v>
      </c>
      <c r="I57" s="81">
        <v>8.9099999999999999E-2</v>
      </c>
      <c r="J57" s="81">
        <v>8.0000000000000002E-3</v>
      </c>
      <c r="K57" s="81">
        <v>0.1623</v>
      </c>
      <c r="L57" s="81">
        <v>4.1999999999999997E-3</v>
      </c>
      <c r="M57" s="81">
        <v>0</v>
      </c>
      <c r="N57" s="81">
        <v>0</v>
      </c>
      <c r="O57" s="81">
        <v>0.1041</v>
      </c>
      <c r="P57" s="81">
        <v>54.526800000000001</v>
      </c>
      <c r="S57" s="81"/>
      <c r="T57" s="81"/>
    </row>
    <row r="58" spans="1:20">
      <c r="A58" s="28" t="s">
        <v>236</v>
      </c>
      <c r="B58" t="s">
        <v>443</v>
      </c>
      <c r="C58" s="81">
        <v>1.4E-2</v>
      </c>
      <c r="D58" s="81">
        <v>2.53E-2</v>
      </c>
      <c r="E58" s="81">
        <v>0.30409999999999998</v>
      </c>
      <c r="F58" s="81">
        <v>58.04</v>
      </c>
      <c r="G58" s="81">
        <v>33.49</v>
      </c>
      <c r="H58" s="81">
        <v>0</v>
      </c>
      <c r="I58" s="81">
        <v>0</v>
      </c>
      <c r="J58" s="81">
        <v>0</v>
      </c>
      <c r="K58" s="81">
        <v>0.61309999999999998</v>
      </c>
      <c r="L58" s="81">
        <v>0.31490000000000001</v>
      </c>
      <c r="M58" s="81">
        <v>0</v>
      </c>
      <c r="N58" s="81">
        <v>0</v>
      </c>
      <c r="O58" s="81">
        <v>0</v>
      </c>
      <c r="P58" s="81">
        <v>92.801500000000004</v>
      </c>
      <c r="S58" s="81"/>
      <c r="T58" s="81"/>
    </row>
    <row r="59" spans="1:20">
      <c r="A59" s="28" t="s">
        <v>236</v>
      </c>
      <c r="B59" t="s">
        <v>444</v>
      </c>
      <c r="C59" s="81">
        <v>0.31719999999999998</v>
      </c>
      <c r="D59" s="81">
        <v>0.39489999999999997</v>
      </c>
      <c r="E59" s="81">
        <v>13.82</v>
      </c>
      <c r="F59" s="81">
        <v>43.58</v>
      </c>
      <c r="G59" s="81">
        <v>24.34</v>
      </c>
      <c r="H59" s="81">
        <v>0.25609999999999999</v>
      </c>
      <c r="I59" s="81">
        <v>0</v>
      </c>
      <c r="J59" s="81">
        <v>3.1699999999999999E-2</v>
      </c>
      <c r="K59" s="81">
        <v>0.69310000000000005</v>
      </c>
      <c r="L59" s="81">
        <v>0.31319999999999998</v>
      </c>
      <c r="M59" s="81">
        <v>0</v>
      </c>
      <c r="N59" s="81">
        <v>0</v>
      </c>
      <c r="O59" s="81">
        <v>0</v>
      </c>
      <c r="P59" s="81">
        <v>83.746300000000005</v>
      </c>
      <c r="S59" s="81"/>
      <c r="T59" s="81"/>
    </row>
    <row r="60" spans="1:20">
      <c r="A60" s="28" t="s">
        <v>236</v>
      </c>
      <c r="B60" t="s">
        <v>445</v>
      </c>
      <c r="C60" s="81">
        <v>0</v>
      </c>
      <c r="D60" s="81">
        <v>0</v>
      </c>
      <c r="E60" s="81">
        <v>0.46050000000000002</v>
      </c>
      <c r="F60" s="81">
        <v>58.68</v>
      </c>
      <c r="G60" s="81">
        <v>33.159999999999997</v>
      </c>
      <c r="H60" s="81">
        <v>2.8400000000000002E-2</v>
      </c>
      <c r="I60" s="81">
        <v>0</v>
      </c>
      <c r="J60" s="81">
        <v>2.1399999999999999E-2</v>
      </c>
      <c r="K60" s="81">
        <v>0.76239999999999997</v>
      </c>
      <c r="L60" s="81">
        <v>0.34189999999999998</v>
      </c>
      <c r="M60" s="81">
        <v>0</v>
      </c>
      <c r="N60" s="81">
        <v>0</v>
      </c>
      <c r="O60" s="81">
        <v>0</v>
      </c>
      <c r="P60" s="81">
        <v>93.454700000000003</v>
      </c>
      <c r="S60" s="81"/>
      <c r="T60" s="81"/>
    </row>
    <row r="61" spans="1:20">
      <c r="A61" s="28" t="s">
        <v>236</v>
      </c>
      <c r="B61" t="s">
        <v>446</v>
      </c>
      <c r="C61" s="81">
        <v>1.01E-2</v>
      </c>
      <c r="D61" s="81">
        <v>6.8699999999999997E-2</v>
      </c>
      <c r="E61" s="81">
        <v>0.22059999999999999</v>
      </c>
      <c r="F61" s="81">
        <v>58.41</v>
      </c>
      <c r="G61" s="81">
        <v>32.78</v>
      </c>
      <c r="H61" s="81">
        <v>0</v>
      </c>
      <c r="I61" s="81">
        <v>0</v>
      </c>
      <c r="J61" s="81">
        <v>5.62E-2</v>
      </c>
      <c r="K61" s="81">
        <v>0.38840000000000002</v>
      </c>
      <c r="L61" s="81">
        <v>0.35339999999999999</v>
      </c>
      <c r="M61" s="81">
        <v>0</v>
      </c>
      <c r="N61" s="81">
        <v>0</v>
      </c>
      <c r="O61" s="81">
        <v>0</v>
      </c>
      <c r="P61" s="81">
        <v>92.287400000000005</v>
      </c>
      <c r="S61" s="81"/>
      <c r="T61" s="81"/>
    </row>
    <row r="62" spans="1:20">
      <c r="A62" s="28" t="s">
        <v>236</v>
      </c>
      <c r="B62" t="s">
        <v>447</v>
      </c>
      <c r="C62" s="81">
        <v>0.56359999999999999</v>
      </c>
      <c r="D62" s="81">
        <v>0.95089999999999997</v>
      </c>
      <c r="E62" s="81">
        <v>0.93920000000000003</v>
      </c>
      <c r="F62" s="81">
        <v>10.51</v>
      </c>
      <c r="G62" s="81">
        <v>5.8700000000000002E-2</v>
      </c>
      <c r="H62" s="81">
        <v>7.33</v>
      </c>
      <c r="I62" s="81">
        <v>47.1</v>
      </c>
      <c r="J62" s="81">
        <v>0</v>
      </c>
      <c r="K62" s="81">
        <v>5.62E-2</v>
      </c>
      <c r="L62" s="81">
        <v>0.16689999999999999</v>
      </c>
      <c r="M62" s="81">
        <v>0</v>
      </c>
      <c r="N62" s="81">
        <v>0</v>
      </c>
      <c r="O62" s="81">
        <v>0</v>
      </c>
      <c r="P62" s="81">
        <v>67.675600000000003</v>
      </c>
      <c r="S62" s="81"/>
      <c r="T62" s="81"/>
    </row>
    <row r="63" spans="1:20">
      <c r="A63" s="28" t="s">
        <v>236</v>
      </c>
      <c r="B63" t="s">
        <v>448</v>
      </c>
      <c r="C63" s="81">
        <v>7.6E-3</v>
      </c>
      <c r="D63" s="81">
        <v>0.39300000000000002</v>
      </c>
      <c r="E63" s="81">
        <v>1.97</v>
      </c>
      <c r="F63" s="81">
        <v>0.52249999999999996</v>
      </c>
      <c r="G63" s="81">
        <v>0</v>
      </c>
      <c r="H63" s="81">
        <v>0.49149999999999999</v>
      </c>
      <c r="I63" s="81">
        <v>0</v>
      </c>
      <c r="J63" s="81">
        <v>2.5999999999999999E-3</v>
      </c>
      <c r="K63" s="81">
        <v>2.63E-2</v>
      </c>
      <c r="L63" s="81">
        <v>0.55669999999999997</v>
      </c>
      <c r="M63" s="81">
        <v>0</v>
      </c>
      <c r="N63" s="81">
        <v>2.5000000000000001E-2</v>
      </c>
      <c r="O63" s="81">
        <v>45</v>
      </c>
      <c r="P63" s="81">
        <v>48.9953</v>
      </c>
      <c r="S63" s="81"/>
      <c r="T63" s="81"/>
    </row>
    <row r="64" spans="1:20">
      <c r="A64" s="28" t="s">
        <v>236</v>
      </c>
      <c r="B64" t="s">
        <v>448</v>
      </c>
      <c r="C64" s="81">
        <v>0</v>
      </c>
      <c r="D64" s="81">
        <v>0.82679999999999998</v>
      </c>
      <c r="E64" s="81">
        <v>2.2000000000000002</v>
      </c>
      <c r="F64" s="81">
        <v>0.56459999999999999</v>
      </c>
      <c r="G64" s="81">
        <v>2.24E-2</v>
      </c>
      <c r="H64" s="81">
        <v>0.42009999999999997</v>
      </c>
      <c r="I64" s="81">
        <v>1.15E-2</v>
      </c>
      <c r="J64" s="81">
        <v>0</v>
      </c>
      <c r="K64" s="81">
        <v>5.6300000000000003E-2</v>
      </c>
      <c r="L64" s="81">
        <v>0.76890000000000003</v>
      </c>
      <c r="M64" s="81">
        <v>0</v>
      </c>
      <c r="N64" s="81">
        <v>0</v>
      </c>
      <c r="O64" s="81">
        <v>43.87</v>
      </c>
      <c r="P64" s="81">
        <v>48.740699999999997</v>
      </c>
      <c r="S64" s="81"/>
      <c r="T64" s="81"/>
    </row>
    <row r="65" spans="1:20">
      <c r="A65" s="28" t="s">
        <v>236</v>
      </c>
      <c r="B65" t="s">
        <v>449</v>
      </c>
      <c r="C65" s="81">
        <v>0.57410000000000005</v>
      </c>
      <c r="D65" s="81">
        <v>0.87009999999999998</v>
      </c>
      <c r="E65" s="81">
        <v>1.0862000000000001</v>
      </c>
      <c r="F65" s="81">
        <v>10.78</v>
      </c>
      <c r="G65" s="81">
        <v>1.5900000000000001E-2</v>
      </c>
      <c r="H65" s="81">
        <v>5.12</v>
      </c>
      <c r="I65" s="81">
        <v>51.37</v>
      </c>
      <c r="J65" s="81">
        <v>3.2899999999999999E-2</v>
      </c>
      <c r="K65" s="81">
        <v>9.5100000000000004E-2</v>
      </c>
      <c r="L65" s="81">
        <v>0.1515</v>
      </c>
      <c r="M65" s="81">
        <v>0</v>
      </c>
      <c r="N65" s="81">
        <v>0</v>
      </c>
      <c r="O65" s="81">
        <v>0</v>
      </c>
      <c r="P65" s="81">
        <v>70.095799999999997</v>
      </c>
      <c r="S65" s="81"/>
      <c r="T65" s="81"/>
    </row>
    <row r="66" spans="1:20">
      <c r="A66" s="28" t="s">
        <v>236</v>
      </c>
      <c r="B66" t="s">
        <v>450</v>
      </c>
      <c r="C66" s="81">
        <v>0.52270000000000005</v>
      </c>
      <c r="D66" s="81">
        <v>0.57269999999999999</v>
      </c>
      <c r="E66" s="81">
        <v>0.97870000000000001</v>
      </c>
      <c r="F66" s="81">
        <v>10.36</v>
      </c>
      <c r="G66" s="81">
        <v>4.0000000000000001E-3</v>
      </c>
      <c r="H66" s="81">
        <v>3.98</v>
      </c>
      <c r="I66" s="81">
        <v>50.45</v>
      </c>
      <c r="J66" s="81">
        <v>3.5900000000000001E-2</v>
      </c>
      <c r="K66" s="81">
        <v>5.16E-2</v>
      </c>
      <c r="L66" s="81">
        <v>0.16370000000000001</v>
      </c>
      <c r="M66" s="81">
        <v>3.3599999999999998E-2</v>
      </c>
      <c r="N66" s="81">
        <v>0</v>
      </c>
      <c r="O66" s="81">
        <v>0</v>
      </c>
      <c r="P66" s="81">
        <v>67.152900000000002</v>
      </c>
      <c r="S66" s="81"/>
      <c r="T66" s="81"/>
    </row>
    <row r="67" spans="1:20">
      <c r="A67" s="28" t="s">
        <v>236</v>
      </c>
      <c r="B67" t="s">
        <v>451</v>
      </c>
      <c r="C67" s="81">
        <v>0.92430000000000001</v>
      </c>
      <c r="D67" s="81">
        <v>4.4800000000000004</v>
      </c>
      <c r="E67" s="81">
        <v>8.99</v>
      </c>
      <c r="F67" s="81">
        <v>9.11</v>
      </c>
      <c r="G67" s="81">
        <v>1.18E-2</v>
      </c>
      <c r="H67" s="81">
        <v>9.94</v>
      </c>
      <c r="I67" s="81">
        <v>39.57</v>
      </c>
      <c r="J67" s="81">
        <v>5.4199999999999998E-2</v>
      </c>
      <c r="K67" s="81">
        <v>8.0500000000000002E-2</v>
      </c>
      <c r="L67" s="81">
        <v>0.57709999999999995</v>
      </c>
      <c r="M67" s="81">
        <v>0</v>
      </c>
      <c r="N67" s="81">
        <v>0</v>
      </c>
      <c r="O67" s="81">
        <v>0</v>
      </c>
      <c r="P67" s="81">
        <v>73.738</v>
      </c>
      <c r="S67" s="81"/>
      <c r="T67" s="81"/>
    </row>
    <row r="68" spans="1:20">
      <c r="A68" s="28" t="s">
        <v>236</v>
      </c>
      <c r="B68" t="s">
        <v>452</v>
      </c>
      <c r="C68" s="81">
        <v>2.5</v>
      </c>
      <c r="D68" s="81">
        <v>0</v>
      </c>
      <c r="E68" s="81">
        <v>51.55</v>
      </c>
      <c r="F68" s="81">
        <v>5.3900000000000003E-2</v>
      </c>
      <c r="G68" s="81">
        <v>4.2700000000000002E-2</v>
      </c>
      <c r="H68" s="81">
        <v>0</v>
      </c>
      <c r="I68" s="81">
        <v>0.14779999999999999</v>
      </c>
      <c r="J68" s="81">
        <v>3.5400000000000001E-2</v>
      </c>
      <c r="K68" s="81">
        <v>0.11310000000000001</v>
      </c>
      <c r="L68" s="81">
        <v>0</v>
      </c>
      <c r="M68" s="81">
        <v>0</v>
      </c>
      <c r="N68" s="81">
        <v>0</v>
      </c>
      <c r="O68" s="81">
        <v>0.1118</v>
      </c>
      <c r="P68" s="81">
        <v>54.5548</v>
      </c>
      <c r="S68" s="81"/>
      <c r="T68" s="81"/>
    </row>
    <row r="69" spans="1:20">
      <c r="A69" s="28" t="s">
        <v>236</v>
      </c>
      <c r="B69" t="s">
        <v>453</v>
      </c>
      <c r="C69" s="81">
        <v>1.6161000000000001</v>
      </c>
      <c r="D69" s="81">
        <v>0.10879999999999999</v>
      </c>
      <c r="E69" s="81">
        <v>53.26</v>
      </c>
      <c r="F69" s="81">
        <v>3.5099999999999999E-2</v>
      </c>
      <c r="G69" s="81">
        <v>1.32E-2</v>
      </c>
      <c r="H69" s="81">
        <v>0.122</v>
      </c>
      <c r="I69" s="81">
        <v>2.93E-2</v>
      </c>
      <c r="J69" s="81">
        <v>0</v>
      </c>
      <c r="K69" s="81">
        <v>0.1032</v>
      </c>
      <c r="L69" s="81">
        <v>2.5499999999999998E-2</v>
      </c>
      <c r="M69" s="81">
        <v>0</v>
      </c>
      <c r="N69" s="81">
        <v>2.3999999999999998E-3</v>
      </c>
      <c r="O69" s="81">
        <v>8.3799999999999999E-2</v>
      </c>
      <c r="P69" s="81">
        <v>55.3994</v>
      </c>
      <c r="S69" s="81"/>
      <c r="T69" s="81"/>
    </row>
    <row r="70" spans="1:20">
      <c r="A70" s="28" t="s">
        <v>236</v>
      </c>
      <c r="B70" t="s">
        <v>454</v>
      </c>
      <c r="C70" s="81">
        <v>2.48</v>
      </c>
      <c r="D70" s="81">
        <v>0.17399999999999999</v>
      </c>
      <c r="E70" s="81">
        <v>51.7</v>
      </c>
      <c r="F70" s="81">
        <v>7.3400000000000007E-2</v>
      </c>
      <c r="G70" s="81">
        <v>5.2999999999999999E-2</v>
      </c>
      <c r="H70" s="81">
        <v>0.247</v>
      </c>
      <c r="I70" s="81">
        <v>0.1173</v>
      </c>
      <c r="J70" s="81">
        <v>0</v>
      </c>
      <c r="K70" s="81">
        <v>0.1328</v>
      </c>
      <c r="L70" s="81">
        <v>3.1199999999999999E-2</v>
      </c>
      <c r="M70" s="81">
        <v>0</v>
      </c>
      <c r="N70" s="81">
        <v>0</v>
      </c>
      <c r="O70" s="81">
        <v>8.9999999999999998E-4</v>
      </c>
      <c r="P70" s="81">
        <v>55.009700000000002</v>
      </c>
      <c r="S70" s="81"/>
      <c r="T70" s="81"/>
    </row>
    <row r="71" spans="1:20">
      <c r="A71" s="28" t="s">
        <v>236</v>
      </c>
      <c r="B71" t="s">
        <v>455</v>
      </c>
      <c r="C71" s="81">
        <v>1.8</v>
      </c>
      <c r="D71" s="81">
        <v>0</v>
      </c>
      <c r="E71" s="81">
        <v>52.91</v>
      </c>
      <c r="F71" s="81">
        <v>5.5100000000000003E-2</v>
      </c>
      <c r="G71" s="81">
        <v>6.6699999999999995E-2</v>
      </c>
      <c r="H71" s="81">
        <v>8.3299999999999999E-2</v>
      </c>
      <c r="I71" s="81">
        <v>0.18959999999999999</v>
      </c>
      <c r="J71" s="81">
        <v>8.0999999999999996E-3</v>
      </c>
      <c r="K71" s="81">
        <v>0.19719999999999999</v>
      </c>
      <c r="L71" s="81">
        <v>0</v>
      </c>
      <c r="M71" s="81">
        <v>0</v>
      </c>
      <c r="N71" s="81">
        <v>0</v>
      </c>
      <c r="O71" s="81">
        <v>3.4799999999999998E-2</v>
      </c>
      <c r="P71" s="81">
        <v>55.344900000000003</v>
      </c>
      <c r="S71" s="81"/>
      <c r="T71" s="81"/>
    </row>
    <row r="72" spans="1:20">
      <c r="A72" s="28" t="s">
        <v>236</v>
      </c>
      <c r="B72" t="s">
        <v>456</v>
      </c>
      <c r="C72" s="81">
        <v>1.91</v>
      </c>
      <c r="D72" s="81">
        <v>0.1835</v>
      </c>
      <c r="E72" s="81">
        <v>52.56</v>
      </c>
      <c r="F72" s="81">
        <v>4.3099999999999999E-2</v>
      </c>
      <c r="G72" s="81">
        <v>7.2300000000000003E-2</v>
      </c>
      <c r="H72" s="81">
        <v>0.19600000000000001</v>
      </c>
      <c r="I72" s="81">
        <v>0.1668</v>
      </c>
      <c r="J72" s="81">
        <v>0</v>
      </c>
      <c r="K72" s="81">
        <v>0.14180000000000001</v>
      </c>
      <c r="L72" s="81">
        <v>6.1199999999999997E-2</v>
      </c>
      <c r="M72" s="81">
        <v>0</v>
      </c>
      <c r="N72" s="81">
        <v>0</v>
      </c>
      <c r="O72" s="81">
        <v>0.06</v>
      </c>
      <c r="P72" s="81">
        <v>55.3947</v>
      </c>
      <c r="S72" s="81"/>
      <c r="T72" s="81"/>
    </row>
    <row r="73" spans="1:20">
      <c r="A73" s="28" t="s">
        <v>236</v>
      </c>
      <c r="B73" t="s">
        <v>457</v>
      </c>
      <c r="C73" s="81">
        <v>1.92</v>
      </c>
      <c r="D73" s="81">
        <v>6.3E-2</v>
      </c>
      <c r="E73" s="81">
        <v>52.43</v>
      </c>
      <c r="F73" s="81">
        <v>5.9400000000000001E-2</v>
      </c>
      <c r="G73" s="81">
        <v>5.3800000000000001E-2</v>
      </c>
      <c r="H73" s="81">
        <v>0.1835</v>
      </c>
      <c r="I73" s="81">
        <v>0.18959999999999999</v>
      </c>
      <c r="J73" s="81">
        <v>1.5100000000000001E-2</v>
      </c>
      <c r="K73" s="81">
        <v>0.13170000000000001</v>
      </c>
      <c r="L73" s="81">
        <v>1.7999999999999999E-2</v>
      </c>
      <c r="M73" s="81">
        <v>0</v>
      </c>
      <c r="N73" s="81">
        <v>0</v>
      </c>
      <c r="O73" s="81">
        <v>7.9699999999999993E-2</v>
      </c>
      <c r="P73" s="81">
        <v>55.143799999999999</v>
      </c>
      <c r="S73" s="81"/>
      <c r="T73" s="81"/>
    </row>
    <row r="74" spans="1:20">
      <c r="A74" s="28" t="s">
        <v>236</v>
      </c>
      <c r="B74" t="s">
        <v>458</v>
      </c>
      <c r="C74" s="81">
        <v>1.5285</v>
      </c>
      <c r="D74" s="81">
        <v>0.33</v>
      </c>
      <c r="E74" s="81">
        <v>52.78</v>
      </c>
      <c r="F74" s="81">
        <v>0</v>
      </c>
      <c r="G74" s="81">
        <v>1.7999999999999999E-2</v>
      </c>
      <c r="H74" s="81">
        <v>0.72219999999999995</v>
      </c>
      <c r="I74" s="81">
        <v>6.59E-2</v>
      </c>
      <c r="J74" s="81">
        <v>3.7600000000000001E-2</v>
      </c>
      <c r="K74" s="81">
        <v>3.2800000000000003E-2</v>
      </c>
      <c r="L74" s="81">
        <v>1.9900000000000001E-2</v>
      </c>
      <c r="M74" s="81">
        <v>0</v>
      </c>
      <c r="N74" s="81">
        <v>3.4200000000000001E-2</v>
      </c>
      <c r="O74" s="81">
        <v>5.8000000000000003E-2</v>
      </c>
      <c r="P74" s="81">
        <v>55.627099999999999</v>
      </c>
      <c r="S74" s="81"/>
      <c r="T74" s="81"/>
    </row>
    <row r="75" spans="1:20">
      <c r="A75" s="28" t="s">
        <v>236</v>
      </c>
      <c r="B75" t="s">
        <v>459</v>
      </c>
      <c r="C75" s="81">
        <v>0.68169999999999997</v>
      </c>
      <c r="D75" s="81">
        <v>1.3599999999999999E-2</v>
      </c>
      <c r="E75" s="81">
        <v>54.85</v>
      </c>
      <c r="F75" s="81">
        <v>5.8999999999999999E-3</v>
      </c>
      <c r="G75" s="81">
        <v>2.3999999999999998E-3</v>
      </c>
      <c r="H75" s="81">
        <v>6.4899999999999999E-2</v>
      </c>
      <c r="I75" s="81">
        <v>3.0300000000000001E-2</v>
      </c>
      <c r="J75" s="81">
        <v>0</v>
      </c>
      <c r="K75" s="81">
        <v>4.6300000000000001E-2</v>
      </c>
      <c r="L75" s="81">
        <v>4.1000000000000003E-3</v>
      </c>
      <c r="M75" s="81">
        <v>0</v>
      </c>
      <c r="N75" s="81">
        <v>3.0999999999999999E-3</v>
      </c>
      <c r="O75" s="81">
        <v>6.5500000000000003E-2</v>
      </c>
      <c r="P75" s="81">
        <v>55.767800000000001</v>
      </c>
      <c r="S75" s="81"/>
      <c r="T75" s="81"/>
    </row>
    <row r="76" spans="1:20">
      <c r="A76" s="28" t="s">
        <v>236</v>
      </c>
      <c r="B76" t="s">
        <v>460</v>
      </c>
      <c r="C76" s="81">
        <v>2.2999999999999998</v>
      </c>
      <c r="D76" s="81">
        <v>0.39750000000000002</v>
      </c>
      <c r="E76" s="81">
        <v>51.54</v>
      </c>
      <c r="F76" s="81">
        <v>4.3700000000000003E-2</v>
      </c>
      <c r="G76" s="81">
        <v>0.09</v>
      </c>
      <c r="H76" s="81">
        <v>0.4476</v>
      </c>
      <c r="I76" s="81">
        <v>8.6999999999999994E-2</v>
      </c>
      <c r="J76" s="81">
        <v>1.5299999999999999E-2</v>
      </c>
      <c r="K76" s="81">
        <v>0.1396</v>
      </c>
      <c r="L76" s="81">
        <v>3.3799999999999997E-2</v>
      </c>
      <c r="M76" s="81">
        <v>0</v>
      </c>
      <c r="N76" s="81">
        <v>0</v>
      </c>
      <c r="O76" s="81">
        <v>0.10100000000000001</v>
      </c>
      <c r="P76" s="81">
        <v>55.195599999999999</v>
      </c>
      <c r="S76" s="81"/>
      <c r="T76" s="81"/>
    </row>
    <row r="77" spans="1:20">
      <c r="A77" s="28" t="s">
        <v>236</v>
      </c>
      <c r="B77" t="s">
        <v>461</v>
      </c>
      <c r="C77" s="81">
        <v>1.4172</v>
      </c>
      <c r="D77" s="81">
        <v>0.1779</v>
      </c>
      <c r="E77" s="81">
        <v>53.64</v>
      </c>
      <c r="F77" s="81">
        <v>0</v>
      </c>
      <c r="G77" s="81">
        <v>1.7100000000000001E-2</v>
      </c>
      <c r="H77" s="81">
        <v>0.1714</v>
      </c>
      <c r="I77" s="81">
        <v>7.9799999999999996E-2</v>
      </c>
      <c r="J77" s="81">
        <v>8.5000000000000006E-3</v>
      </c>
      <c r="K77" s="81">
        <v>4.9700000000000001E-2</v>
      </c>
      <c r="L77" s="81">
        <v>4.0599999999999997E-2</v>
      </c>
      <c r="M77" s="81">
        <v>1.9400000000000001E-2</v>
      </c>
      <c r="N77" s="81">
        <v>7.8799999999999995E-2</v>
      </c>
      <c r="O77" s="81">
        <v>6.9199999999999998E-2</v>
      </c>
      <c r="P77" s="81">
        <v>55.769599999999997</v>
      </c>
      <c r="S77" s="81"/>
      <c r="T77" s="81"/>
    </row>
    <row r="78" spans="1:20">
      <c r="A78" s="28" t="s">
        <v>236</v>
      </c>
      <c r="B78" t="s">
        <v>447</v>
      </c>
      <c r="C78" s="81">
        <v>0.60189999999999999</v>
      </c>
      <c r="D78" s="81">
        <v>0.45579999999999998</v>
      </c>
      <c r="E78" s="81">
        <v>1.76</v>
      </c>
      <c r="F78" s="81">
        <v>10.74</v>
      </c>
      <c r="G78" s="81">
        <v>8.0000000000000002E-3</v>
      </c>
      <c r="H78" s="81">
        <v>3.09</v>
      </c>
      <c r="I78" s="81">
        <v>54.77</v>
      </c>
      <c r="J78" s="81">
        <v>6.1999999999999998E-3</v>
      </c>
      <c r="K78" s="81">
        <v>7.3099999999999998E-2</v>
      </c>
      <c r="L78" s="81">
        <v>0.18459999999999999</v>
      </c>
      <c r="M78" s="81">
        <v>0</v>
      </c>
      <c r="N78" s="81">
        <v>0</v>
      </c>
      <c r="O78" s="81">
        <v>0</v>
      </c>
      <c r="P78" s="81">
        <v>71.689700000000002</v>
      </c>
      <c r="S78" s="81"/>
      <c r="T78" s="81"/>
    </row>
    <row r="79" spans="1:20">
      <c r="A79" s="28" t="s">
        <v>236</v>
      </c>
      <c r="B79" t="s">
        <v>447</v>
      </c>
      <c r="C79" s="81">
        <v>0.4945</v>
      </c>
      <c r="D79" s="81">
        <v>0.43090000000000001</v>
      </c>
      <c r="E79" s="81">
        <v>2.0099999999999998</v>
      </c>
      <c r="F79" s="81">
        <v>12.04</v>
      </c>
      <c r="G79" s="81">
        <v>1.95E-2</v>
      </c>
      <c r="H79" s="81">
        <v>3.31</v>
      </c>
      <c r="I79" s="81">
        <v>58.57</v>
      </c>
      <c r="J79" s="81">
        <v>4.24E-2</v>
      </c>
      <c r="K79" s="81">
        <v>5.7599999999999998E-2</v>
      </c>
      <c r="L79" s="81">
        <v>0.20660000000000001</v>
      </c>
      <c r="M79" s="81">
        <v>1.1599999999999999E-2</v>
      </c>
      <c r="N79" s="81">
        <v>0</v>
      </c>
      <c r="O79" s="81">
        <v>0</v>
      </c>
      <c r="P79" s="81">
        <v>77.193100000000001</v>
      </c>
      <c r="S79" s="81"/>
      <c r="T79" s="81"/>
    </row>
    <row r="80" spans="1:20">
      <c r="A80" s="28" t="s">
        <v>236</v>
      </c>
      <c r="B80" t="s">
        <v>447</v>
      </c>
      <c r="C80" s="81">
        <v>0.56540000000000001</v>
      </c>
      <c r="D80" s="81">
        <v>0.45229999999999998</v>
      </c>
      <c r="E80" s="81">
        <v>2.64</v>
      </c>
      <c r="F80" s="81">
        <v>11.33</v>
      </c>
      <c r="G80" s="81">
        <v>4.8999999999999998E-3</v>
      </c>
      <c r="H80" s="81">
        <v>2.91</v>
      </c>
      <c r="I80" s="81">
        <v>55.69</v>
      </c>
      <c r="J80" s="81">
        <v>0</v>
      </c>
      <c r="K80" s="81">
        <v>7.7299999999999994E-2</v>
      </c>
      <c r="L80" s="81">
        <v>0.1961</v>
      </c>
      <c r="M80" s="81">
        <v>2.5000000000000001E-3</v>
      </c>
      <c r="N80" s="81">
        <v>0</v>
      </c>
      <c r="O80" s="81">
        <v>0</v>
      </c>
      <c r="P80" s="81">
        <v>73.868600000000001</v>
      </c>
    </row>
    <row r="81" spans="1:16">
      <c r="A81" s="28" t="s">
        <v>236</v>
      </c>
      <c r="B81" t="s">
        <v>448</v>
      </c>
      <c r="C81" s="81">
        <v>2.5499999999999998E-2</v>
      </c>
      <c r="D81" s="81">
        <v>0.39710000000000001</v>
      </c>
      <c r="E81" s="81">
        <v>2.0499999999999998</v>
      </c>
      <c r="F81" s="81">
        <v>0.4708</v>
      </c>
      <c r="G81" s="81">
        <v>5.1000000000000004E-3</v>
      </c>
      <c r="H81" s="81">
        <v>0.55820000000000003</v>
      </c>
      <c r="I81" s="81">
        <v>0</v>
      </c>
      <c r="J81" s="81">
        <v>7.0199999999999999E-2</v>
      </c>
      <c r="K81" s="81">
        <v>2.3999999999999998E-3</v>
      </c>
      <c r="L81" s="81">
        <v>1.2205999999999999</v>
      </c>
      <c r="M81" s="81">
        <v>0</v>
      </c>
      <c r="N81" s="81">
        <v>4.2700000000000002E-2</v>
      </c>
      <c r="O81" s="81">
        <v>39.799999999999997</v>
      </c>
      <c r="P81" s="81">
        <v>44.642699999999998</v>
      </c>
    </row>
    <row r="82" spans="1:16">
      <c r="A82" s="28" t="s">
        <v>236</v>
      </c>
      <c r="B82" t="s">
        <v>462</v>
      </c>
      <c r="C82" s="81">
        <v>1.3899999999999999E-2</v>
      </c>
      <c r="D82" s="81">
        <v>1.6899999999999998E-2</v>
      </c>
      <c r="E82" s="81">
        <v>0.1588</v>
      </c>
      <c r="F82" s="81">
        <v>58.44</v>
      </c>
      <c r="G82" s="81">
        <v>33.47</v>
      </c>
      <c r="H82" s="81">
        <v>9.4000000000000004E-3</v>
      </c>
      <c r="I82" s="81">
        <v>0</v>
      </c>
      <c r="J82" s="81">
        <v>0</v>
      </c>
      <c r="K82" s="81">
        <v>0.60670000000000002</v>
      </c>
      <c r="L82" s="81">
        <v>0.34150000000000003</v>
      </c>
      <c r="M82" s="81">
        <v>0</v>
      </c>
      <c r="N82" s="81">
        <v>0</v>
      </c>
      <c r="O82" s="81">
        <v>0</v>
      </c>
      <c r="P82" s="81">
        <v>93.057299999999998</v>
      </c>
    </row>
    <row r="83" spans="1:16">
      <c r="A83" s="28" t="s">
        <v>236</v>
      </c>
      <c r="B83" t="s">
        <v>463</v>
      </c>
      <c r="C83" s="81">
        <v>5.2600000000000001E-2</v>
      </c>
      <c r="D83" s="81">
        <v>3.27E-2</v>
      </c>
      <c r="E83" s="81">
        <v>8.6499999999999994E-2</v>
      </c>
      <c r="F83" s="81">
        <v>58.24</v>
      </c>
      <c r="G83" s="81">
        <v>33.369999999999997</v>
      </c>
      <c r="H83" s="81">
        <v>3.2399999999999998E-2</v>
      </c>
      <c r="I83" s="81">
        <v>0</v>
      </c>
      <c r="J83" s="81">
        <v>0.1244</v>
      </c>
      <c r="K83" s="81">
        <v>0.77600000000000002</v>
      </c>
      <c r="L83" s="81">
        <v>0.36520000000000002</v>
      </c>
      <c r="M83" s="81">
        <v>0</v>
      </c>
      <c r="N83" s="81">
        <v>0</v>
      </c>
      <c r="O83" s="81">
        <v>0</v>
      </c>
      <c r="P83" s="81">
        <v>93.079800000000006</v>
      </c>
    </row>
    <row r="84" spans="1:16">
      <c r="A84" s="28" t="s">
        <v>236</v>
      </c>
      <c r="B84" t="s">
        <v>464</v>
      </c>
      <c r="C84" s="81">
        <v>0</v>
      </c>
      <c r="D84" s="81">
        <v>0</v>
      </c>
      <c r="E84" s="81">
        <v>0.2384</v>
      </c>
      <c r="F84" s="81">
        <v>57.46</v>
      </c>
      <c r="G84" s="81">
        <v>33.979999999999997</v>
      </c>
      <c r="H84" s="81">
        <v>3.6600000000000001E-2</v>
      </c>
      <c r="I84" s="81">
        <v>0</v>
      </c>
      <c r="J84" s="81">
        <v>1.0800000000000001E-2</v>
      </c>
      <c r="K84" s="81">
        <v>0.77390000000000003</v>
      </c>
      <c r="L84" s="81">
        <v>0.35799999999999998</v>
      </c>
      <c r="M84" s="81">
        <v>0</v>
      </c>
      <c r="N84" s="81">
        <v>0</v>
      </c>
      <c r="O84" s="81">
        <v>0</v>
      </c>
      <c r="P84" s="81">
        <v>92.857799999999997</v>
      </c>
    </row>
    <row r="85" spans="1:16">
      <c r="A85" s="28" t="s">
        <v>236</v>
      </c>
      <c r="B85" t="s">
        <v>465</v>
      </c>
      <c r="C85" s="81">
        <v>0</v>
      </c>
      <c r="D85" s="81">
        <v>8.6E-3</v>
      </c>
      <c r="E85" s="81">
        <v>0.21579999999999999</v>
      </c>
      <c r="F85" s="81">
        <v>57.84</v>
      </c>
      <c r="G85" s="81">
        <v>33.39</v>
      </c>
      <c r="H85" s="81">
        <v>3.2399999999999998E-2</v>
      </c>
      <c r="I85" s="81">
        <v>0</v>
      </c>
      <c r="J85" s="81">
        <v>4.4600000000000001E-2</v>
      </c>
      <c r="K85" s="81">
        <v>0.56299999999999994</v>
      </c>
      <c r="L85" s="81">
        <v>0.33150000000000002</v>
      </c>
      <c r="M85" s="81">
        <v>0</v>
      </c>
      <c r="N85" s="81">
        <v>0</v>
      </c>
      <c r="O85" s="81">
        <v>0</v>
      </c>
      <c r="P85" s="81">
        <v>92.426000000000002</v>
      </c>
    </row>
    <row r="86" spans="1:16">
      <c r="A86" s="28" t="s">
        <v>236</v>
      </c>
      <c r="B86" t="s">
        <v>466</v>
      </c>
      <c r="C86" s="81">
        <v>2.3999999999999998E-3</v>
      </c>
      <c r="D86" s="81">
        <v>0</v>
      </c>
      <c r="E86" s="81">
        <v>0.1421</v>
      </c>
      <c r="F86" s="81">
        <v>57.29</v>
      </c>
      <c r="G86" s="81">
        <v>33.86</v>
      </c>
      <c r="H86" s="81">
        <v>0</v>
      </c>
      <c r="I86" s="81">
        <v>0</v>
      </c>
      <c r="J86" s="81">
        <v>4.8599999999999997E-2</v>
      </c>
      <c r="K86" s="81">
        <v>1.48</v>
      </c>
      <c r="L86" s="81">
        <v>0.34560000000000002</v>
      </c>
      <c r="M86" s="81">
        <v>0</v>
      </c>
      <c r="N86" s="81">
        <v>0</v>
      </c>
      <c r="O86" s="81">
        <v>0</v>
      </c>
      <c r="P86" s="81">
        <v>93.168800000000005</v>
      </c>
    </row>
    <row r="87" spans="1:16">
      <c r="A87" s="28" t="s">
        <v>236</v>
      </c>
      <c r="B87" t="s">
        <v>467</v>
      </c>
      <c r="C87" s="81">
        <v>1.5246999999999999</v>
      </c>
      <c r="D87" s="81">
        <v>0.28549999999999998</v>
      </c>
      <c r="E87" s="81">
        <v>52.3</v>
      </c>
      <c r="F87" s="81">
        <v>0.1208</v>
      </c>
      <c r="G87" s="81">
        <v>0.18729999999999999</v>
      </c>
      <c r="H87" s="81">
        <v>0.3886</v>
      </c>
      <c r="I87" s="81">
        <v>0.1484</v>
      </c>
      <c r="J87" s="81">
        <v>1E-3</v>
      </c>
      <c r="K87" s="81">
        <v>0.1966</v>
      </c>
      <c r="L87" s="81">
        <v>1.6E-2</v>
      </c>
      <c r="M87" s="81">
        <v>0</v>
      </c>
      <c r="N87" s="81">
        <v>0</v>
      </c>
      <c r="O87" s="81">
        <v>5.9900000000000002E-2</v>
      </c>
      <c r="P87" s="81">
        <v>55.2288</v>
      </c>
    </row>
    <row r="88" spans="1:16">
      <c r="A88" s="28" t="s">
        <v>236</v>
      </c>
      <c r="B88" t="s">
        <v>468</v>
      </c>
      <c r="C88" s="81">
        <v>1.2099</v>
      </c>
      <c r="D88" s="81">
        <v>20.72</v>
      </c>
      <c r="E88" s="81">
        <v>1.43</v>
      </c>
      <c r="F88" s="81">
        <v>1.5699999999999999E-2</v>
      </c>
      <c r="G88" s="81">
        <v>9.1000000000000004E-3</v>
      </c>
      <c r="H88" s="81">
        <v>36.08</v>
      </c>
      <c r="I88" s="81">
        <v>0.29220000000000002</v>
      </c>
      <c r="J88" s="81">
        <v>0</v>
      </c>
      <c r="K88" s="81">
        <v>5.9700000000000003E-2</v>
      </c>
      <c r="L88" s="81">
        <v>0.99</v>
      </c>
      <c r="M88" s="81">
        <v>5.9799999999999999E-2</v>
      </c>
      <c r="N88" s="81">
        <v>0</v>
      </c>
      <c r="O88" s="81">
        <v>9.6500000000000002E-2</v>
      </c>
      <c r="P88" s="81">
        <v>60.962899999999998</v>
      </c>
    </row>
    <row r="89" spans="1:16">
      <c r="A89" s="28" t="s">
        <v>236</v>
      </c>
      <c r="B89" t="s">
        <v>469</v>
      </c>
      <c r="C89" s="81">
        <v>1.5033000000000001</v>
      </c>
      <c r="D89" s="81">
        <v>2.57</v>
      </c>
      <c r="E89" s="81">
        <v>45.12</v>
      </c>
      <c r="F89" s="81">
        <v>2.92E-2</v>
      </c>
      <c r="G89" s="81">
        <v>7.3800000000000004E-2</v>
      </c>
      <c r="H89" s="81">
        <v>5.12</v>
      </c>
      <c r="I89" s="81">
        <v>0.22140000000000001</v>
      </c>
      <c r="J89" s="81">
        <v>4.5999999999999999E-3</v>
      </c>
      <c r="K89" s="81">
        <v>0.1103</v>
      </c>
      <c r="L89" s="81">
        <v>0.21740000000000001</v>
      </c>
      <c r="M89" s="81">
        <v>0</v>
      </c>
      <c r="N89" s="81">
        <v>0</v>
      </c>
      <c r="O89" s="81">
        <v>1.9900000000000001E-2</v>
      </c>
      <c r="P89" s="81">
        <v>54.989899999999999</v>
      </c>
    </row>
    <row r="90" spans="1:16">
      <c r="A90" s="28" t="s">
        <v>236</v>
      </c>
      <c r="B90" t="s">
        <v>470</v>
      </c>
      <c r="C90" s="81">
        <v>1.5559000000000001</v>
      </c>
      <c r="D90" s="81">
        <v>2.81</v>
      </c>
      <c r="E90" s="81">
        <v>49.07</v>
      </c>
      <c r="F90" s="81">
        <v>1.7500000000000002E-2</v>
      </c>
      <c r="G90" s="81">
        <v>4.8000000000000001E-2</v>
      </c>
      <c r="H90" s="81">
        <v>1.83</v>
      </c>
      <c r="I90" s="81">
        <v>0.14530000000000001</v>
      </c>
      <c r="J90" s="81">
        <v>2.7000000000000001E-3</v>
      </c>
      <c r="K90" s="81">
        <v>0.10100000000000001</v>
      </c>
      <c r="L90" s="81">
        <v>0.33839999999999998</v>
      </c>
      <c r="M90" s="81">
        <v>0</v>
      </c>
      <c r="N90" s="81">
        <v>5.0599999999999999E-2</v>
      </c>
      <c r="O90" s="81">
        <v>4.0300000000000002E-2</v>
      </c>
      <c r="P90" s="81">
        <v>56.009799999999998</v>
      </c>
    </row>
    <row r="91" spans="1:16">
      <c r="A91" s="28" t="s">
        <v>236</v>
      </c>
      <c r="B91" t="s">
        <v>471</v>
      </c>
      <c r="C91" s="81">
        <v>1.4486000000000001</v>
      </c>
      <c r="D91" s="81">
        <v>2.92</v>
      </c>
      <c r="E91" s="81">
        <v>45.35</v>
      </c>
      <c r="F91" s="81">
        <v>1.29E-2</v>
      </c>
      <c r="G91" s="81">
        <v>4.5400000000000003E-2</v>
      </c>
      <c r="H91" s="81">
        <v>4.28</v>
      </c>
      <c r="I91" s="81">
        <v>0.1336</v>
      </c>
      <c r="J91" s="81">
        <v>1.54E-2</v>
      </c>
      <c r="K91" s="81">
        <v>7.7399999999999997E-2</v>
      </c>
      <c r="L91" s="81">
        <v>0.27460000000000001</v>
      </c>
      <c r="M91" s="81">
        <v>0</v>
      </c>
      <c r="N91" s="81">
        <v>0</v>
      </c>
      <c r="O91" s="81">
        <v>5.6599999999999998E-2</v>
      </c>
      <c r="P91" s="81">
        <v>54.6145</v>
      </c>
    </row>
    <row r="92" spans="1:16">
      <c r="A92" s="28" t="s">
        <v>236</v>
      </c>
      <c r="B92" t="s">
        <v>472</v>
      </c>
      <c r="C92" s="81">
        <v>1.82</v>
      </c>
      <c r="D92" s="81">
        <v>0.1179</v>
      </c>
      <c r="E92" s="81">
        <v>52.42</v>
      </c>
      <c r="F92" s="81">
        <v>6.9800000000000001E-2</v>
      </c>
      <c r="G92" s="81">
        <v>0.1313</v>
      </c>
      <c r="H92" s="81">
        <v>0.19769999999999999</v>
      </c>
      <c r="I92" s="81">
        <v>0.1394</v>
      </c>
      <c r="J92" s="81">
        <v>7.3000000000000001E-3</v>
      </c>
      <c r="K92" s="81">
        <v>0.16539999999999999</v>
      </c>
      <c r="L92" s="81">
        <v>1.8599999999999998E-2</v>
      </c>
      <c r="M92" s="81">
        <v>0</v>
      </c>
      <c r="N92" s="81">
        <v>0</v>
      </c>
      <c r="O92" s="81">
        <v>4.7899999999999998E-2</v>
      </c>
      <c r="P92" s="81">
        <v>55.135399999999997</v>
      </c>
    </row>
    <row r="94" spans="1:16">
      <c r="B94" s="55" t="s">
        <v>532</v>
      </c>
    </row>
    <row r="95" spans="1:16">
      <c r="B95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55C0-49DC-7841-B76E-8515A3C0049B}">
  <dimension ref="A1:W50"/>
  <sheetViews>
    <sheetView workbookViewId="0">
      <selection activeCell="B15" sqref="B15"/>
    </sheetView>
  </sheetViews>
  <sheetFormatPr baseColWidth="10" defaultRowHeight="14.4"/>
  <cols>
    <col min="2" max="2" width="26.44140625" customWidth="1"/>
    <col min="18" max="18" width="13.109375" customWidth="1"/>
  </cols>
  <sheetData>
    <row r="1" spans="1:23">
      <c r="A1" s="56" t="s">
        <v>683</v>
      </c>
    </row>
    <row r="2" spans="1:23">
      <c r="A2" t="s">
        <v>214</v>
      </c>
    </row>
    <row r="4" spans="1:23" ht="18">
      <c r="A4" s="165" t="s">
        <v>687</v>
      </c>
    </row>
    <row r="5" spans="1:23" ht="15" thickBot="1"/>
    <row r="6" spans="1:23">
      <c r="A6" s="82"/>
      <c r="B6" s="78" t="s">
        <v>654</v>
      </c>
      <c r="C6">
        <v>0.2</v>
      </c>
      <c r="D6">
        <v>0.01</v>
      </c>
      <c r="E6">
        <v>0.01</v>
      </c>
      <c r="F6">
        <v>0.01</v>
      </c>
      <c r="G6">
        <v>0.01</v>
      </c>
      <c r="H6">
        <v>0.03</v>
      </c>
      <c r="I6">
        <v>0.02</v>
      </c>
      <c r="J6">
        <v>0.01</v>
      </c>
      <c r="K6">
        <v>0.01</v>
      </c>
      <c r="L6">
        <v>0.01</v>
      </c>
      <c r="M6">
        <v>0.02</v>
      </c>
      <c r="N6">
        <v>0.01</v>
      </c>
      <c r="Q6" s="84" t="s">
        <v>155</v>
      </c>
      <c r="R6" s="85" t="s">
        <v>480</v>
      </c>
    </row>
    <row r="7" spans="1:23">
      <c r="A7" s="25" t="s">
        <v>123</v>
      </c>
      <c r="B7" s="78" t="s">
        <v>18</v>
      </c>
      <c r="C7" s="80" t="s">
        <v>107</v>
      </c>
      <c r="D7" s="80" t="s">
        <v>107</v>
      </c>
      <c r="E7" s="80" t="s">
        <v>107</v>
      </c>
      <c r="F7" s="80" t="s">
        <v>107</v>
      </c>
      <c r="G7" s="80" t="s">
        <v>107</v>
      </c>
      <c r="H7" s="80" t="s">
        <v>107</v>
      </c>
      <c r="I7" s="80" t="s">
        <v>107</v>
      </c>
      <c r="J7" s="80" t="s">
        <v>107</v>
      </c>
      <c r="K7" s="80" t="s">
        <v>107</v>
      </c>
      <c r="L7" s="80" t="s">
        <v>107</v>
      </c>
      <c r="M7" s="80" t="s">
        <v>107</v>
      </c>
      <c r="N7" s="80" t="s">
        <v>107</v>
      </c>
      <c r="O7" s="80" t="s">
        <v>107</v>
      </c>
      <c r="P7" s="22"/>
      <c r="Q7" s="80" t="s">
        <v>107</v>
      </c>
      <c r="R7" s="57"/>
      <c r="S7" s="22"/>
      <c r="T7" s="22"/>
      <c r="V7" s="22"/>
      <c r="W7" s="22"/>
    </row>
    <row r="8" spans="1:23" ht="15" thickBot="1">
      <c r="A8" s="83"/>
      <c r="B8" s="86" t="s">
        <v>106</v>
      </c>
      <c r="C8" s="26" t="s">
        <v>473</v>
      </c>
      <c r="D8" s="26" t="s">
        <v>94</v>
      </c>
      <c r="E8" s="26" t="s">
        <v>83</v>
      </c>
      <c r="F8" s="26" t="s">
        <v>84</v>
      </c>
      <c r="G8" s="26" t="s">
        <v>91</v>
      </c>
      <c r="H8" s="26" t="s">
        <v>85</v>
      </c>
      <c r="I8" s="26" t="s">
        <v>86</v>
      </c>
      <c r="J8" s="26" t="s">
        <v>87</v>
      </c>
      <c r="K8" s="26" t="s">
        <v>81</v>
      </c>
      <c r="L8" s="26" t="s">
        <v>88</v>
      </c>
      <c r="M8" s="26" t="s">
        <v>80</v>
      </c>
      <c r="N8" s="26" t="s">
        <v>89</v>
      </c>
      <c r="O8" s="26" t="s">
        <v>90</v>
      </c>
      <c r="Q8" s="26" t="s">
        <v>154</v>
      </c>
      <c r="R8" s="57"/>
    </row>
    <row r="9" spans="1:23" ht="15" thickTop="1">
      <c r="A9" s="28" t="s">
        <v>221</v>
      </c>
      <c r="B9" t="s">
        <v>474</v>
      </c>
      <c r="C9" s="81">
        <v>11.47</v>
      </c>
      <c r="D9" s="87" t="s">
        <v>655</v>
      </c>
      <c r="E9" s="81">
        <v>6.8400000000000002E-2</v>
      </c>
      <c r="F9" s="81">
        <v>9.8699999999999996E-2</v>
      </c>
      <c r="G9" s="81">
        <v>0.70620000000000005</v>
      </c>
      <c r="H9" s="81">
        <v>11.71</v>
      </c>
      <c r="I9" s="81">
        <v>7.2800000000000004E-2</v>
      </c>
      <c r="J9" s="81">
        <v>2.06</v>
      </c>
      <c r="K9" s="81">
        <v>31.84</v>
      </c>
      <c r="L9" s="81">
        <v>2.89</v>
      </c>
      <c r="M9" s="81">
        <v>34.03</v>
      </c>
      <c r="N9" s="87" t="s">
        <v>655</v>
      </c>
      <c r="O9" s="81">
        <v>94.948999999999998</v>
      </c>
      <c r="Q9" s="81">
        <f>1.113*H9</f>
        <v>13.033230000000001</v>
      </c>
      <c r="R9" s="57" t="s">
        <v>475</v>
      </c>
      <c r="S9" s="84"/>
      <c r="T9" s="81"/>
    </row>
    <row r="10" spans="1:23">
      <c r="A10" s="28" t="s">
        <v>221</v>
      </c>
      <c r="B10" t="s">
        <v>476</v>
      </c>
      <c r="C10" s="81">
        <v>11.1</v>
      </c>
      <c r="D10" s="87" t="s">
        <v>655</v>
      </c>
      <c r="E10" s="81">
        <v>3.95E-2</v>
      </c>
      <c r="F10" s="81">
        <v>8.1799999999999998E-2</v>
      </c>
      <c r="G10" s="81">
        <v>0.49719999999999998</v>
      </c>
      <c r="H10" s="81">
        <v>11.26</v>
      </c>
      <c r="I10" s="81">
        <v>0.1081</v>
      </c>
      <c r="J10" s="81">
        <v>2.06</v>
      </c>
      <c r="K10" s="81">
        <v>32.17</v>
      </c>
      <c r="L10" s="81">
        <v>3.34</v>
      </c>
      <c r="M10" s="81">
        <v>34.04</v>
      </c>
      <c r="N10" s="87">
        <v>7.7000000000000002E-3</v>
      </c>
      <c r="O10" s="81">
        <v>94.704300000000003</v>
      </c>
      <c r="Q10" s="81">
        <f t="shared" ref="Q10:Q12" si="0">1.113*H10</f>
        <v>12.53238</v>
      </c>
      <c r="R10" s="57" t="s">
        <v>475</v>
      </c>
      <c r="S10" s="84"/>
      <c r="T10" s="81"/>
    </row>
    <row r="11" spans="1:23">
      <c r="A11" s="28" t="s">
        <v>221</v>
      </c>
      <c r="B11" t="s">
        <v>477</v>
      </c>
      <c r="C11" s="81">
        <v>11.57</v>
      </c>
      <c r="D11" s="87" t="s">
        <v>655</v>
      </c>
      <c r="E11" s="81">
        <v>4.1300000000000003E-2</v>
      </c>
      <c r="F11" s="81">
        <v>0.15310000000000001</v>
      </c>
      <c r="G11" s="81">
        <v>0.34599999999999997</v>
      </c>
      <c r="H11" s="81">
        <v>5.31</v>
      </c>
      <c r="I11" s="81">
        <v>3.6900000000000002E-2</v>
      </c>
      <c r="J11" s="81">
        <v>2.23</v>
      </c>
      <c r="K11" s="81">
        <v>32.630000000000003</v>
      </c>
      <c r="L11" s="81">
        <v>6.76</v>
      </c>
      <c r="M11" s="81">
        <v>35.43</v>
      </c>
      <c r="N11" s="87">
        <v>5.7000000000000002E-3</v>
      </c>
      <c r="O11" s="81">
        <v>94.513099999999994</v>
      </c>
      <c r="Q11" s="81">
        <f t="shared" si="0"/>
        <v>5.9100299999999999</v>
      </c>
      <c r="R11" s="57" t="s">
        <v>478</v>
      </c>
      <c r="S11" s="84"/>
      <c r="T11" s="81"/>
    </row>
    <row r="12" spans="1:23">
      <c r="A12" s="28" t="s">
        <v>221</v>
      </c>
      <c r="B12" t="s">
        <v>531</v>
      </c>
      <c r="C12" s="81">
        <v>10.18</v>
      </c>
      <c r="D12" s="87" t="s">
        <v>655</v>
      </c>
      <c r="E12" s="81">
        <v>6.0100000000000001E-2</v>
      </c>
      <c r="F12" s="81">
        <v>0.17760000000000001</v>
      </c>
      <c r="G12" s="81">
        <v>0.2104</v>
      </c>
      <c r="H12" s="81">
        <v>12.02</v>
      </c>
      <c r="I12" s="81">
        <v>0.14449999999999999</v>
      </c>
      <c r="J12" s="81">
        <v>1.69</v>
      </c>
      <c r="K12" s="81">
        <v>34.57</v>
      </c>
      <c r="L12" s="81">
        <v>1.85</v>
      </c>
      <c r="M12" s="81">
        <v>28.07</v>
      </c>
      <c r="N12" s="87" t="s">
        <v>655</v>
      </c>
      <c r="O12" s="81">
        <v>88.977400000000003</v>
      </c>
      <c r="Q12" s="81">
        <f t="shared" si="0"/>
        <v>13.378259999999999</v>
      </c>
      <c r="R12" s="57" t="s">
        <v>479</v>
      </c>
      <c r="S12" s="84"/>
      <c r="T12" s="81"/>
    </row>
    <row r="13" spans="1:23">
      <c r="S13" s="84"/>
      <c r="T13" s="81"/>
    </row>
    <row r="14" spans="1:23">
      <c r="B14" s="55"/>
      <c r="S14" s="84"/>
      <c r="T14" s="81"/>
    </row>
    <row r="15" spans="1:23">
      <c r="S15" s="81"/>
      <c r="T15" s="81"/>
      <c r="V15" s="81"/>
      <c r="W15" s="81"/>
    </row>
    <row r="16" spans="1:23">
      <c r="S16" s="81"/>
      <c r="T16" s="81"/>
      <c r="V16" s="81"/>
      <c r="W16" s="81"/>
    </row>
    <row r="17" spans="19:23">
      <c r="S17" s="81"/>
      <c r="T17" s="81"/>
      <c r="V17" s="81"/>
      <c r="W17" s="81"/>
    </row>
    <row r="18" spans="19:23">
      <c r="S18" s="81"/>
      <c r="T18" s="81"/>
      <c r="V18" s="81"/>
      <c r="W18" s="81"/>
    </row>
    <row r="19" spans="19:23">
      <c r="S19" s="81"/>
      <c r="T19" s="81"/>
      <c r="V19" s="81"/>
      <c r="W19" s="81"/>
    </row>
    <row r="20" spans="19:23">
      <c r="S20" s="81"/>
      <c r="T20" s="81"/>
      <c r="V20" s="81"/>
      <c r="W20" s="81"/>
    </row>
    <row r="21" spans="19:23">
      <c r="S21" s="81"/>
      <c r="T21" s="81"/>
      <c r="V21" s="81"/>
      <c r="W21" s="81"/>
    </row>
    <row r="22" spans="19:23">
      <c r="S22" s="81"/>
      <c r="T22" s="81"/>
      <c r="V22" s="81"/>
      <c r="W22" s="81"/>
    </row>
    <row r="23" spans="19:23">
      <c r="S23" s="81"/>
      <c r="T23" s="81"/>
      <c r="V23" s="81"/>
      <c r="W23" s="81"/>
    </row>
    <row r="24" spans="19:23">
      <c r="S24" s="81"/>
      <c r="T24" s="81"/>
      <c r="V24" s="81"/>
      <c r="W24" s="81"/>
    </row>
    <row r="25" spans="19:23">
      <c r="S25" s="81"/>
      <c r="T25" s="81"/>
      <c r="V25" s="81"/>
      <c r="W25" s="81"/>
    </row>
    <row r="26" spans="19:23">
      <c r="S26" s="81"/>
      <c r="T26" s="81"/>
      <c r="V26" s="81"/>
      <c r="W26" s="81"/>
    </row>
    <row r="28" spans="19:23">
      <c r="S28" s="84"/>
      <c r="T28" s="81"/>
    </row>
    <row r="29" spans="19:23">
      <c r="S29" s="84"/>
      <c r="T29" s="81"/>
    </row>
    <row r="30" spans="19:23">
      <c r="S30" s="84"/>
      <c r="T30" s="81"/>
    </row>
    <row r="31" spans="19:23">
      <c r="S31" s="84"/>
      <c r="T31" s="81"/>
    </row>
    <row r="32" spans="19:23">
      <c r="S32" s="84"/>
      <c r="T32" s="81"/>
    </row>
    <row r="33" spans="19:20">
      <c r="S33" s="84"/>
      <c r="T33" s="81"/>
    </row>
    <row r="34" spans="19:20">
      <c r="S34" s="84"/>
      <c r="T34" s="81"/>
    </row>
    <row r="35" spans="19:20">
      <c r="S35" s="84"/>
      <c r="T35" s="81"/>
    </row>
    <row r="36" spans="19:20">
      <c r="S36" s="84"/>
      <c r="T36" s="81"/>
    </row>
    <row r="37" spans="19:20">
      <c r="S37" s="84"/>
      <c r="T37" s="81"/>
    </row>
    <row r="38" spans="19:20">
      <c r="S38" s="84"/>
      <c r="T38" s="81"/>
    </row>
    <row r="39" spans="19:20">
      <c r="S39" s="84"/>
      <c r="T39" s="81"/>
    </row>
    <row r="40" spans="19:20">
      <c r="S40" s="84"/>
      <c r="T40" s="81"/>
    </row>
    <row r="41" spans="19:20">
      <c r="S41" s="84"/>
      <c r="T41" s="81"/>
    </row>
    <row r="42" spans="19:20">
      <c r="S42" s="84"/>
      <c r="T42" s="81"/>
    </row>
    <row r="43" spans="19:20">
      <c r="S43" s="84"/>
      <c r="T43" s="81"/>
    </row>
    <row r="45" spans="19:20">
      <c r="S45" s="84"/>
      <c r="T45" s="81"/>
    </row>
    <row r="46" spans="19:20">
      <c r="S46" s="84"/>
      <c r="T46" s="81"/>
    </row>
    <row r="47" spans="19:20">
      <c r="S47" s="84"/>
      <c r="T47" s="81"/>
    </row>
    <row r="48" spans="19:20">
      <c r="S48" s="84"/>
      <c r="T48" s="81"/>
    </row>
    <row r="49" spans="19:20">
      <c r="S49" s="84"/>
      <c r="T49" s="81"/>
    </row>
    <row r="50" spans="19:20">
      <c r="S50" s="84"/>
      <c r="T50" s="8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28CE-255D-EE44-B646-8305FFECCCD6}">
  <dimension ref="A1:T58"/>
  <sheetViews>
    <sheetView workbookViewId="0">
      <selection activeCell="A4" sqref="A4"/>
    </sheetView>
  </sheetViews>
  <sheetFormatPr baseColWidth="10" defaultRowHeight="14.4"/>
  <cols>
    <col min="2" max="2" width="29.109375" customWidth="1"/>
  </cols>
  <sheetData>
    <row r="1" spans="1:20">
      <c r="A1" s="56" t="s">
        <v>683</v>
      </c>
    </row>
    <row r="2" spans="1:20">
      <c r="A2" t="s">
        <v>214</v>
      </c>
    </row>
    <row r="4" spans="1:20" ht="18">
      <c r="A4" s="165" t="s">
        <v>688</v>
      </c>
    </row>
    <row r="5" spans="1:20" ht="15" thickBot="1"/>
    <row r="6" spans="1:20">
      <c r="A6" s="82"/>
      <c r="B6" s="78" t="s">
        <v>654</v>
      </c>
      <c r="C6" s="81">
        <v>0.02</v>
      </c>
      <c r="D6" s="81">
        <v>0.01</v>
      </c>
      <c r="E6" s="81">
        <v>0.06</v>
      </c>
      <c r="F6" s="81">
        <v>0.01</v>
      </c>
      <c r="G6" s="81">
        <v>0.01</v>
      </c>
      <c r="H6" s="81">
        <v>0.01</v>
      </c>
      <c r="I6" s="81">
        <v>0.01</v>
      </c>
      <c r="J6" s="81">
        <v>0.01</v>
      </c>
      <c r="K6" s="81">
        <v>0.01</v>
      </c>
      <c r="L6" s="81">
        <v>0.01</v>
      </c>
      <c r="M6" s="81">
        <v>0.02</v>
      </c>
      <c r="N6" s="81">
        <v>0.01</v>
      </c>
      <c r="O6" s="81">
        <v>0.01</v>
      </c>
      <c r="R6" t="s">
        <v>108</v>
      </c>
      <c r="S6" t="s">
        <v>108</v>
      </c>
      <c r="T6" t="s">
        <v>108</v>
      </c>
    </row>
    <row r="7" spans="1:20">
      <c r="A7" s="25" t="s">
        <v>123</v>
      </c>
      <c r="B7" s="78" t="s">
        <v>18</v>
      </c>
      <c r="C7" s="80" t="s">
        <v>107</v>
      </c>
      <c r="D7" s="80" t="s">
        <v>107</v>
      </c>
      <c r="E7" s="80" t="s">
        <v>107</v>
      </c>
      <c r="F7" s="80" t="s">
        <v>107</v>
      </c>
      <c r="G7" s="80" t="s">
        <v>107</v>
      </c>
      <c r="H7" s="80" t="s">
        <v>107</v>
      </c>
      <c r="I7" s="80" t="s">
        <v>107</v>
      </c>
      <c r="J7" s="80" t="s">
        <v>107</v>
      </c>
      <c r="K7" s="80" t="s">
        <v>107</v>
      </c>
      <c r="L7" s="80" t="s">
        <v>107</v>
      </c>
      <c r="M7" s="80" t="s">
        <v>107</v>
      </c>
      <c r="N7" s="80" t="s">
        <v>107</v>
      </c>
      <c r="O7" s="80" t="s">
        <v>107</v>
      </c>
      <c r="P7" s="80" t="s">
        <v>107</v>
      </c>
      <c r="R7" s="80" t="s">
        <v>107</v>
      </c>
      <c r="S7" s="80" t="s">
        <v>107</v>
      </c>
      <c r="T7" s="80" t="s">
        <v>107</v>
      </c>
    </row>
    <row r="8" spans="1:20" ht="15" thickBot="1">
      <c r="A8" s="83"/>
      <c r="B8" s="26" t="s">
        <v>106</v>
      </c>
      <c r="C8" s="26" t="s">
        <v>80</v>
      </c>
      <c r="D8" s="26" t="s">
        <v>81</v>
      </c>
      <c r="E8" s="26" t="s">
        <v>94</v>
      </c>
      <c r="F8" s="26" t="s">
        <v>83</v>
      </c>
      <c r="G8" s="26" t="s">
        <v>84</v>
      </c>
      <c r="H8" s="26" t="s">
        <v>91</v>
      </c>
      <c r="I8" s="26" t="s">
        <v>85</v>
      </c>
      <c r="J8" s="26" t="s">
        <v>86</v>
      </c>
      <c r="K8" s="26" t="s">
        <v>87</v>
      </c>
      <c r="L8" s="26" t="s">
        <v>88</v>
      </c>
      <c r="M8" s="26" t="s">
        <v>82</v>
      </c>
      <c r="N8" s="26" t="s">
        <v>375</v>
      </c>
      <c r="O8" s="26" t="s">
        <v>89</v>
      </c>
      <c r="P8" s="26" t="s">
        <v>90</v>
      </c>
      <c r="R8" s="26" t="s">
        <v>529</v>
      </c>
      <c r="S8" s="26" t="s">
        <v>528</v>
      </c>
      <c r="T8" s="26" t="s">
        <v>530</v>
      </c>
    </row>
    <row r="9" spans="1:20" ht="15" thickTop="1">
      <c r="A9" s="28" t="s">
        <v>221</v>
      </c>
      <c r="B9" t="s">
        <v>481</v>
      </c>
      <c r="C9" s="81">
        <v>46.67</v>
      </c>
      <c r="D9" s="81">
        <v>33.99</v>
      </c>
      <c r="E9" s="81">
        <v>3.4500000000000003E-2</v>
      </c>
      <c r="F9" s="81">
        <v>9.5</v>
      </c>
      <c r="G9" s="81">
        <v>7.5600000000000001E-2</v>
      </c>
      <c r="H9" s="81">
        <v>3.6200000000000003E-2</v>
      </c>
      <c r="I9" s="81">
        <v>0.43519999999999998</v>
      </c>
      <c r="J9" s="81">
        <v>1.03E-2</v>
      </c>
      <c r="K9" s="81">
        <v>6.6199999999999995E-2</v>
      </c>
      <c r="L9" s="81">
        <v>0.60170000000000001</v>
      </c>
      <c r="M9" s="81">
        <v>0</v>
      </c>
      <c r="N9" s="81">
        <v>0</v>
      </c>
      <c r="O9" s="81">
        <v>4.7000000000000002E-3</v>
      </c>
      <c r="P9" s="81">
        <v>91.424499999999995</v>
      </c>
      <c r="S9" s="81"/>
      <c r="T9" s="81">
        <f>P9-R9-S9</f>
        <v>91.424499999999995</v>
      </c>
    </row>
    <row r="10" spans="1:20">
      <c r="A10" s="28" t="s">
        <v>221</v>
      </c>
      <c r="B10" t="s">
        <v>482</v>
      </c>
      <c r="C10" s="81">
        <v>100.53</v>
      </c>
      <c r="D10" s="81">
        <v>0.1072</v>
      </c>
      <c r="E10" s="81">
        <v>0</v>
      </c>
      <c r="F10" s="81">
        <v>1.06E-2</v>
      </c>
      <c r="G10" s="81">
        <v>5.0000000000000001E-4</v>
      </c>
      <c r="H10" s="81">
        <v>6.7000000000000002E-3</v>
      </c>
      <c r="I10" s="81">
        <v>0.13420000000000001</v>
      </c>
      <c r="J10" s="81">
        <v>4.7999999999999996E-3</v>
      </c>
      <c r="K10" s="81">
        <v>8.0000000000000002E-3</v>
      </c>
      <c r="L10" s="81">
        <v>0</v>
      </c>
      <c r="M10" s="81">
        <v>0.38129999999999997</v>
      </c>
      <c r="N10" s="81">
        <v>0</v>
      </c>
      <c r="O10" s="81">
        <v>0</v>
      </c>
      <c r="P10" s="81">
        <v>101.1833</v>
      </c>
      <c r="S10" s="81"/>
      <c r="T10" s="81">
        <f t="shared" ref="T10:T55" si="0">P10-R10-S10</f>
        <v>101.1833</v>
      </c>
    </row>
    <row r="11" spans="1:20">
      <c r="A11" s="28" t="s">
        <v>221</v>
      </c>
      <c r="B11" t="s">
        <v>483</v>
      </c>
      <c r="C11" s="81">
        <v>35.4</v>
      </c>
      <c r="D11" s="81">
        <v>32.770000000000003</v>
      </c>
      <c r="E11" s="81">
        <v>0</v>
      </c>
      <c r="F11" s="81">
        <v>4.6100000000000002E-2</v>
      </c>
      <c r="G11" s="81">
        <v>9.6199999999999994E-2</v>
      </c>
      <c r="H11" s="81">
        <v>0.6522</v>
      </c>
      <c r="I11" s="81">
        <v>12.5</v>
      </c>
      <c r="J11" s="81">
        <v>0.1089</v>
      </c>
      <c r="K11" s="81">
        <v>2.0099999999999998</v>
      </c>
      <c r="L11" s="81">
        <v>2.94</v>
      </c>
      <c r="M11" s="81">
        <v>0.1416</v>
      </c>
      <c r="N11" s="81">
        <v>0</v>
      </c>
      <c r="O11" s="81">
        <v>0</v>
      </c>
      <c r="P11" s="81">
        <v>86.665099999999995</v>
      </c>
      <c r="S11" s="81"/>
      <c r="T11" s="81">
        <f t="shared" si="0"/>
        <v>86.665099999999995</v>
      </c>
    </row>
    <row r="12" spans="1:20">
      <c r="A12" s="28" t="s">
        <v>221</v>
      </c>
      <c r="B12" t="s">
        <v>484</v>
      </c>
      <c r="C12" s="81">
        <v>45.71</v>
      </c>
      <c r="D12" s="81">
        <v>34.54</v>
      </c>
      <c r="E12" s="81">
        <v>0.36130000000000001</v>
      </c>
      <c r="F12" s="81">
        <v>9.9600000000000009</v>
      </c>
      <c r="G12" s="81">
        <v>0</v>
      </c>
      <c r="H12" s="81">
        <v>0.28820000000000001</v>
      </c>
      <c r="I12" s="81">
        <v>1.46</v>
      </c>
      <c r="J12" s="81">
        <v>4.9799999999999997E-2</v>
      </c>
      <c r="K12" s="81">
        <v>0.6825</v>
      </c>
      <c r="L12" s="81">
        <v>0.4657</v>
      </c>
      <c r="M12" s="81">
        <v>0</v>
      </c>
      <c r="N12" s="81">
        <v>0</v>
      </c>
      <c r="O12" s="81">
        <v>4.8999999999999998E-3</v>
      </c>
      <c r="P12" s="81">
        <v>93.522400000000005</v>
      </c>
      <c r="R12" s="81">
        <f>0.421*E12</f>
        <v>0.1521073</v>
      </c>
      <c r="S12" s="81"/>
      <c r="T12" s="81">
        <f t="shared" si="0"/>
        <v>93.370292700000007</v>
      </c>
    </row>
    <row r="13" spans="1:20">
      <c r="A13" s="28" t="s">
        <v>221</v>
      </c>
      <c r="B13" t="s">
        <v>485</v>
      </c>
      <c r="C13" s="81">
        <v>34.33</v>
      </c>
      <c r="D13" s="81">
        <v>18.989999999999998</v>
      </c>
      <c r="E13" s="81">
        <v>0</v>
      </c>
      <c r="F13" s="81">
        <v>8.14</v>
      </c>
      <c r="G13" s="81">
        <v>3.9E-2</v>
      </c>
      <c r="H13" s="81">
        <v>1.98</v>
      </c>
      <c r="I13" s="81">
        <v>25.22</v>
      </c>
      <c r="J13" s="81">
        <v>0.1099</v>
      </c>
      <c r="K13" s="81">
        <v>0.20569999999999999</v>
      </c>
      <c r="L13" s="81">
        <v>6.09</v>
      </c>
      <c r="M13" s="81">
        <v>0</v>
      </c>
      <c r="N13" s="81">
        <v>0</v>
      </c>
      <c r="O13" s="81">
        <v>0.1351</v>
      </c>
      <c r="P13" s="81">
        <v>95.239800000000002</v>
      </c>
      <c r="R13" s="81"/>
      <c r="S13" s="81">
        <f>0.225*O13</f>
        <v>3.0397500000000001E-2</v>
      </c>
      <c r="T13" s="81">
        <f t="shared" si="0"/>
        <v>95.209402499999996</v>
      </c>
    </row>
    <row r="14" spans="1:20">
      <c r="A14" s="28" t="s">
        <v>221</v>
      </c>
      <c r="B14" t="s">
        <v>486</v>
      </c>
      <c r="C14" s="81">
        <v>44.71</v>
      </c>
      <c r="D14" s="81">
        <v>34.799999999999997</v>
      </c>
      <c r="E14" s="81">
        <v>0</v>
      </c>
      <c r="F14" s="81">
        <v>8.75</v>
      </c>
      <c r="G14" s="81">
        <v>2.87E-2</v>
      </c>
      <c r="H14" s="81">
        <v>0.68169999999999997</v>
      </c>
      <c r="I14" s="81">
        <v>0.97699999999999998</v>
      </c>
      <c r="J14" s="81">
        <v>3.3999999999999998E-3</v>
      </c>
      <c r="K14" s="81">
        <v>1.1994</v>
      </c>
      <c r="L14" s="81">
        <v>0.39029999999999998</v>
      </c>
      <c r="M14" s="81">
        <v>0</v>
      </c>
      <c r="N14" s="81">
        <v>0</v>
      </c>
      <c r="O14" s="81">
        <v>5.4000000000000003E-3</v>
      </c>
      <c r="P14" s="81">
        <v>91.546000000000006</v>
      </c>
      <c r="R14" s="81"/>
      <c r="S14" s="81"/>
      <c r="T14" s="81">
        <f t="shared" si="0"/>
        <v>91.546000000000006</v>
      </c>
    </row>
    <row r="15" spans="1:20">
      <c r="A15" s="28" t="s">
        <v>221</v>
      </c>
      <c r="B15" t="s">
        <v>487</v>
      </c>
      <c r="C15" s="81">
        <v>45.82</v>
      </c>
      <c r="D15" s="81">
        <v>34.4</v>
      </c>
      <c r="E15" s="81">
        <v>0.17649999999999999</v>
      </c>
      <c r="F15" s="81">
        <v>9.98</v>
      </c>
      <c r="G15" s="81">
        <v>5.0000000000000001E-3</v>
      </c>
      <c r="H15" s="81">
        <v>0.2848</v>
      </c>
      <c r="I15" s="81">
        <v>1.34</v>
      </c>
      <c r="J15" s="81">
        <v>0</v>
      </c>
      <c r="K15" s="81">
        <v>0.65269999999999995</v>
      </c>
      <c r="L15" s="81">
        <v>0.56410000000000005</v>
      </c>
      <c r="M15" s="81">
        <v>0</v>
      </c>
      <c r="N15" s="81">
        <v>0</v>
      </c>
      <c r="O15" s="81">
        <v>0</v>
      </c>
      <c r="P15" s="81">
        <v>93.223100000000002</v>
      </c>
      <c r="R15" s="81">
        <f>0.421*E15</f>
        <v>7.4306499999999998E-2</v>
      </c>
      <c r="S15" s="81"/>
      <c r="T15" s="81">
        <f t="shared" si="0"/>
        <v>93.148793499999996</v>
      </c>
    </row>
    <row r="16" spans="1:20">
      <c r="A16" s="28" t="s">
        <v>221</v>
      </c>
      <c r="B16" t="s">
        <v>488</v>
      </c>
      <c r="C16" s="81">
        <v>35.22</v>
      </c>
      <c r="D16" s="81">
        <v>18.79</v>
      </c>
      <c r="E16" s="81">
        <v>0</v>
      </c>
      <c r="F16" s="81">
        <v>8</v>
      </c>
      <c r="G16" s="81">
        <v>8.3000000000000004E-2</v>
      </c>
      <c r="H16" s="81">
        <v>1.81</v>
      </c>
      <c r="I16" s="81">
        <v>24.98</v>
      </c>
      <c r="J16" s="81">
        <v>8.8200000000000001E-2</v>
      </c>
      <c r="K16" s="81">
        <v>0.1968</v>
      </c>
      <c r="L16" s="81">
        <v>5.47</v>
      </c>
      <c r="M16" s="81">
        <v>0</v>
      </c>
      <c r="N16" s="81">
        <v>0</v>
      </c>
      <c r="O16" s="81">
        <v>0.16750000000000001</v>
      </c>
      <c r="P16" s="81">
        <v>94.805599999999998</v>
      </c>
      <c r="S16" s="81">
        <f>0.225*O16</f>
        <v>3.7687500000000006E-2</v>
      </c>
      <c r="T16" s="81">
        <f t="shared" si="0"/>
        <v>94.767912499999994</v>
      </c>
    </row>
    <row r="17" spans="1:20">
      <c r="A17" s="28" t="s">
        <v>221</v>
      </c>
      <c r="B17" t="s">
        <v>642</v>
      </c>
      <c r="C17" s="81">
        <v>33.770000000000003</v>
      </c>
      <c r="D17" s="81">
        <v>18.38</v>
      </c>
      <c r="E17" s="81">
        <v>0</v>
      </c>
      <c r="F17" s="81">
        <v>7.75</v>
      </c>
      <c r="G17" s="81">
        <v>7.3400000000000007E-2</v>
      </c>
      <c r="H17" s="81">
        <v>1.92</v>
      </c>
      <c r="I17" s="81">
        <v>25.12</v>
      </c>
      <c r="J17" s="81">
        <v>6.83E-2</v>
      </c>
      <c r="K17" s="81">
        <v>0.22989999999999999</v>
      </c>
      <c r="L17" s="81">
        <v>5.5</v>
      </c>
      <c r="M17" s="81">
        <v>0</v>
      </c>
      <c r="N17" s="81">
        <v>0</v>
      </c>
      <c r="O17" s="81">
        <v>0.1522</v>
      </c>
      <c r="P17" s="81">
        <v>92.963800000000006</v>
      </c>
      <c r="S17" s="81">
        <f>0.225*O17</f>
        <v>3.4245000000000005E-2</v>
      </c>
      <c r="T17" s="81">
        <f t="shared" si="0"/>
        <v>92.929555000000008</v>
      </c>
    </row>
    <row r="18" spans="1:20">
      <c r="A18" s="28" t="s">
        <v>221</v>
      </c>
      <c r="B18" t="s">
        <v>643</v>
      </c>
      <c r="C18" s="81">
        <v>4.53</v>
      </c>
      <c r="D18" s="81">
        <v>4.3499999999999996</v>
      </c>
      <c r="E18" s="81">
        <v>0</v>
      </c>
      <c r="F18" s="81">
        <v>5.74E-2</v>
      </c>
      <c r="G18" s="81">
        <v>0.30259999999999998</v>
      </c>
      <c r="H18" s="81">
        <v>0.16239999999999999</v>
      </c>
      <c r="I18" s="81">
        <v>64.7</v>
      </c>
      <c r="J18" s="81">
        <v>0.15</v>
      </c>
      <c r="K18" s="81">
        <v>6.6100000000000006E-2</v>
      </c>
      <c r="L18" s="81">
        <v>0.29409999999999997</v>
      </c>
      <c r="M18" s="81">
        <v>3.3E-3</v>
      </c>
      <c r="N18" s="81">
        <v>0</v>
      </c>
      <c r="O18" s="81">
        <v>6.08E-2</v>
      </c>
      <c r="P18" s="81">
        <v>74.6768</v>
      </c>
      <c r="S18" s="81">
        <f>0.225*O18</f>
        <v>1.3679999999999999E-2</v>
      </c>
      <c r="T18" s="81">
        <f t="shared" si="0"/>
        <v>74.663120000000006</v>
      </c>
    </row>
    <row r="19" spans="1:20">
      <c r="A19" s="28" t="s">
        <v>221</v>
      </c>
      <c r="B19" t="s">
        <v>644</v>
      </c>
      <c r="C19" s="81">
        <v>2.78</v>
      </c>
      <c r="D19" s="81">
        <v>1.1301000000000001</v>
      </c>
      <c r="E19" s="81">
        <v>0</v>
      </c>
      <c r="F19" s="81">
        <v>9.7000000000000003E-3</v>
      </c>
      <c r="G19" s="81">
        <v>0.48609999999999998</v>
      </c>
      <c r="H19" s="81">
        <v>1.1900000000000001E-2</v>
      </c>
      <c r="I19" s="81">
        <v>83.61</v>
      </c>
      <c r="J19" s="81">
        <v>8.7099999999999997E-2</v>
      </c>
      <c r="K19" s="81">
        <v>6.9900000000000004E-2</v>
      </c>
      <c r="L19" s="81">
        <v>0.1792</v>
      </c>
      <c r="M19" s="81">
        <v>5.3E-3</v>
      </c>
      <c r="N19" s="81">
        <v>1.21E-2</v>
      </c>
      <c r="O19" s="81">
        <v>1.55E-2</v>
      </c>
      <c r="P19" s="81">
        <v>88.397000000000006</v>
      </c>
      <c r="S19" s="81"/>
      <c r="T19" s="81">
        <f t="shared" si="0"/>
        <v>88.397000000000006</v>
      </c>
    </row>
    <row r="20" spans="1:20">
      <c r="A20" s="28" t="s">
        <v>221</v>
      </c>
      <c r="B20" t="s">
        <v>645</v>
      </c>
      <c r="C20" s="81">
        <v>11.23</v>
      </c>
      <c r="D20" s="81">
        <v>6.38</v>
      </c>
      <c r="E20" s="81">
        <v>0</v>
      </c>
      <c r="F20" s="81">
        <v>8.9499999999999996E-2</v>
      </c>
      <c r="G20" s="81">
        <v>0.4728</v>
      </c>
      <c r="H20" s="81">
        <v>8.3299999999999999E-2</v>
      </c>
      <c r="I20" s="81">
        <v>53.6</v>
      </c>
      <c r="J20" s="81">
        <v>0.31990000000000002</v>
      </c>
      <c r="K20" s="81">
        <v>4.6899999999999997E-2</v>
      </c>
      <c r="L20" s="81">
        <v>0.96499999999999997</v>
      </c>
      <c r="M20" s="81">
        <v>6.7299999999999999E-2</v>
      </c>
      <c r="N20" s="81">
        <v>0</v>
      </c>
      <c r="O20" s="81">
        <v>4.3999999999999997E-2</v>
      </c>
      <c r="P20" s="81">
        <v>73.298699999999997</v>
      </c>
      <c r="S20" s="81">
        <f>0.225*O20</f>
        <v>9.8999999999999991E-3</v>
      </c>
      <c r="T20" s="81">
        <f t="shared" si="0"/>
        <v>73.288799999999995</v>
      </c>
    </row>
    <row r="21" spans="1:20">
      <c r="A21" s="28" t="s">
        <v>221</v>
      </c>
      <c r="B21" t="s">
        <v>645</v>
      </c>
      <c r="C21" s="81">
        <v>5.17</v>
      </c>
      <c r="D21" s="81">
        <v>4.24</v>
      </c>
      <c r="E21" s="81">
        <v>0</v>
      </c>
      <c r="F21" s="81">
        <v>2.7900000000000001E-2</v>
      </c>
      <c r="G21" s="81">
        <v>0.48520000000000002</v>
      </c>
      <c r="H21" s="81">
        <v>4.1500000000000002E-2</v>
      </c>
      <c r="I21" s="81">
        <v>65.92</v>
      </c>
      <c r="J21" s="81">
        <v>0.43580000000000002</v>
      </c>
      <c r="K21" s="81">
        <v>2.9600000000000001E-2</v>
      </c>
      <c r="L21" s="81">
        <v>0.44230000000000003</v>
      </c>
      <c r="M21" s="81">
        <v>2.0199999999999999E-2</v>
      </c>
      <c r="N21" s="81">
        <v>0</v>
      </c>
      <c r="O21" s="81">
        <v>2.0799999999999999E-2</v>
      </c>
      <c r="P21" s="81">
        <v>76.833399999999997</v>
      </c>
      <c r="S21" s="81"/>
      <c r="T21" s="81">
        <f t="shared" si="0"/>
        <v>76.833399999999997</v>
      </c>
    </row>
    <row r="22" spans="1:20">
      <c r="A22" s="28" t="s">
        <v>221</v>
      </c>
      <c r="B22" t="s">
        <v>646</v>
      </c>
      <c r="C22" s="81">
        <v>4</v>
      </c>
      <c r="D22" s="81">
        <v>3.03</v>
      </c>
      <c r="E22" s="81">
        <v>0</v>
      </c>
      <c r="F22" s="81">
        <v>5.4300000000000001E-2</v>
      </c>
      <c r="G22" s="81">
        <v>0.58340000000000003</v>
      </c>
      <c r="H22" s="81">
        <v>8.5199999999999998E-2</v>
      </c>
      <c r="I22" s="81">
        <v>60.86</v>
      </c>
      <c r="J22" s="81">
        <v>0.14069999999999999</v>
      </c>
      <c r="K22" s="81">
        <v>4.2500000000000003E-2</v>
      </c>
      <c r="L22" s="81">
        <v>0.42480000000000001</v>
      </c>
      <c r="M22" s="81">
        <v>3.5200000000000002E-2</v>
      </c>
      <c r="N22" s="81">
        <v>0</v>
      </c>
      <c r="O22" s="81">
        <v>6.6600000000000006E-2</v>
      </c>
      <c r="P22" s="81">
        <v>69.322800000000001</v>
      </c>
      <c r="S22" s="81">
        <f>0.225*O22</f>
        <v>1.4985000000000002E-2</v>
      </c>
      <c r="T22" s="81">
        <f t="shared" si="0"/>
        <v>69.307815000000005</v>
      </c>
    </row>
    <row r="23" spans="1:20">
      <c r="A23" s="28" t="s">
        <v>221</v>
      </c>
      <c r="B23" t="s">
        <v>489</v>
      </c>
      <c r="C23" s="81">
        <v>45.23</v>
      </c>
      <c r="D23" s="81">
        <v>33.4</v>
      </c>
      <c r="E23" s="81">
        <v>0</v>
      </c>
      <c r="F23" s="81">
        <v>9.9700000000000006</v>
      </c>
      <c r="G23" s="81">
        <v>1.0500000000000001E-2</v>
      </c>
      <c r="H23" s="81">
        <v>0.67530000000000001</v>
      </c>
      <c r="I23" s="81">
        <v>1.48</v>
      </c>
      <c r="J23" s="81">
        <v>3.3999999999999998E-3</v>
      </c>
      <c r="K23" s="81">
        <v>0.54090000000000005</v>
      </c>
      <c r="L23" s="81">
        <v>0.56499999999999995</v>
      </c>
      <c r="M23" s="81">
        <v>0</v>
      </c>
      <c r="N23" s="81">
        <v>0</v>
      </c>
      <c r="O23" s="81">
        <v>0</v>
      </c>
      <c r="P23" s="81">
        <v>91.875200000000007</v>
      </c>
      <c r="S23" s="81"/>
      <c r="T23" s="81">
        <f t="shared" si="0"/>
        <v>91.875200000000007</v>
      </c>
    </row>
    <row r="24" spans="1:20">
      <c r="A24" s="28" t="s">
        <v>221</v>
      </c>
      <c r="B24" t="s">
        <v>490</v>
      </c>
      <c r="C24" s="81">
        <v>43.82</v>
      </c>
      <c r="D24" s="81">
        <v>34.22</v>
      </c>
      <c r="E24" s="81">
        <v>0</v>
      </c>
      <c r="F24" s="81">
        <v>7.46</v>
      </c>
      <c r="G24" s="81">
        <v>5.2900000000000003E-2</v>
      </c>
      <c r="H24" s="81">
        <v>0.24210000000000001</v>
      </c>
      <c r="I24" s="81">
        <v>0.87109999999999999</v>
      </c>
      <c r="J24" s="81">
        <v>0</v>
      </c>
      <c r="K24" s="81">
        <v>1.1424000000000001</v>
      </c>
      <c r="L24" s="81">
        <v>0.28270000000000001</v>
      </c>
      <c r="M24" s="81">
        <v>0</v>
      </c>
      <c r="N24" s="81">
        <v>0</v>
      </c>
      <c r="O24" s="81">
        <v>1.26E-2</v>
      </c>
      <c r="P24" s="81">
        <v>88.103899999999996</v>
      </c>
      <c r="S24" s="81"/>
      <c r="T24" s="81">
        <f t="shared" si="0"/>
        <v>88.103899999999996</v>
      </c>
    </row>
    <row r="25" spans="1:20">
      <c r="A25" s="28" t="s">
        <v>224</v>
      </c>
      <c r="B25" t="s">
        <v>491</v>
      </c>
      <c r="C25" s="81">
        <v>44.95</v>
      </c>
      <c r="D25" s="81">
        <v>33.42</v>
      </c>
      <c r="E25" s="81">
        <v>0</v>
      </c>
      <c r="F25" s="81">
        <v>9.94</v>
      </c>
      <c r="G25" s="81">
        <v>0</v>
      </c>
      <c r="H25" s="81">
        <v>0.4335</v>
      </c>
      <c r="I25" s="81">
        <v>1.58</v>
      </c>
      <c r="J25" s="81">
        <v>2.7000000000000001E-3</v>
      </c>
      <c r="K25" s="81">
        <v>0.74470000000000003</v>
      </c>
      <c r="L25" s="81">
        <v>0.87190000000000001</v>
      </c>
      <c r="M25" s="81">
        <v>0</v>
      </c>
      <c r="N25" s="81">
        <v>0</v>
      </c>
      <c r="O25" s="81">
        <v>5.1999999999999998E-3</v>
      </c>
      <c r="P25" s="81">
        <v>91.948099999999997</v>
      </c>
      <c r="S25" s="81"/>
      <c r="T25" s="81">
        <f t="shared" si="0"/>
        <v>91.948099999999997</v>
      </c>
    </row>
    <row r="26" spans="1:20">
      <c r="A26" s="28" t="s">
        <v>224</v>
      </c>
      <c r="B26" t="s">
        <v>492</v>
      </c>
      <c r="C26" s="81">
        <v>46.39</v>
      </c>
      <c r="D26" s="81">
        <v>32.86</v>
      </c>
      <c r="E26" s="81">
        <v>0</v>
      </c>
      <c r="F26" s="81">
        <v>9.74</v>
      </c>
      <c r="G26" s="81">
        <v>3.3E-3</v>
      </c>
      <c r="H26" s="81">
        <v>0.4047</v>
      </c>
      <c r="I26" s="81">
        <v>1.57</v>
      </c>
      <c r="J26" s="81">
        <v>0</v>
      </c>
      <c r="K26" s="81">
        <v>0.68679999999999997</v>
      </c>
      <c r="L26" s="81">
        <v>1.2338</v>
      </c>
      <c r="M26" s="81">
        <v>0</v>
      </c>
      <c r="N26" s="81">
        <v>0</v>
      </c>
      <c r="O26" s="81">
        <v>4.7000000000000002E-3</v>
      </c>
      <c r="P26" s="81">
        <v>92.8934</v>
      </c>
      <c r="S26" s="81"/>
      <c r="T26" s="81">
        <f t="shared" si="0"/>
        <v>92.8934</v>
      </c>
    </row>
    <row r="27" spans="1:20">
      <c r="A27" s="28" t="s">
        <v>224</v>
      </c>
      <c r="B27" t="s">
        <v>493</v>
      </c>
      <c r="C27" s="81">
        <v>46.99</v>
      </c>
      <c r="D27" s="81">
        <v>32.89</v>
      </c>
      <c r="E27" s="81">
        <v>0</v>
      </c>
      <c r="F27" s="81">
        <v>9.74</v>
      </c>
      <c r="G27" s="81">
        <v>9.1000000000000004E-3</v>
      </c>
      <c r="H27" s="81">
        <v>0.36840000000000001</v>
      </c>
      <c r="I27" s="81">
        <v>1.47</v>
      </c>
      <c r="J27" s="81">
        <v>1.4E-3</v>
      </c>
      <c r="K27" s="81">
        <v>0.80400000000000005</v>
      </c>
      <c r="L27" s="81">
        <v>1.2193000000000001</v>
      </c>
      <c r="M27" s="81">
        <v>0</v>
      </c>
      <c r="N27" s="81">
        <v>0</v>
      </c>
      <c r="O27" s="81">
        <v>7.9000000000000008E-3</v>
      </c>
      <c r="P27" s="81">
        <v>93.500200000000007</v>
      </c>
      <c r="S27" s="81"/>
      <c r="T27" s="81">
        <f t="shared" si="0"/>
        <v>93.500200000000007</v>
      </c>
    </row>
    <row r="28" spans="1:20">
      <c r="A28" s="28" t="s">
        <v>224</v>
      </c>
      <c r="B28" t="s">
        <v>494</v>
      </c>
      <c r="C28" s="81">
        <v>47.28</v>
      </c>
      <c r="D28" s="81">
        <v>32.81</v>
      </c>
      <c r="E28" s="81">
        <v>0</v>
      </c>
      <c r="F28" s="81">
        <v>9.15</v>
      </c>
      <c r="G28" s="81">
        <v>2.2000000000000001E-3</v>
      </c>
      <c r="H28" s="81">
        <v>0.43109999999999998</v>
      </c>
      <c r="I28" s="81">
        <v>1.46</v>
      </c>
      <c r="J28" s="81">
        <v>3.3999999999999998E-3</v>
      </c>
      <c r="K28" s="81">
        <v>0.70989999999999998</v>
      </c>
      <c r="L28" s="81">
        <v>0.96650000000000003</v>
      </c>
      <c r="M28" s="81">
        <v>0</v>
      </c>
      <c r="N28" s="81">
        <v>0</v>
      </c>
      <c r="O28" s="81">
        <v>5.5999999999999999E-3</v>
      </c>
      <c r="P28" s="81">
        <v>92.818700000000007</v>
      </c>
      <c r="S28" s="81"/>
      <c r="T28" s="81">
        <f t="shared" si="0"/>
        <v>92.818700000000007</v>
      </c>
    </row>
    <row r="29" spans="1:20">
      <c r="A29" s="28" t="s">
        <v>224</v>
      </c>
      <c r="B29" t="s">
        <v>495</v>
      </c>
      <c r="C29" s="81">
        <v>2.19</v>
      </c>
      <c r="D29" s="81">
        <v>4.96</v>
      </c>
      <c r="E29" s="81">
        <v>0</v>
      </c>
      <c r="F29" s="81">
        <v>0</v>
      </c>
      <c r="G29" s="81">
        <v>0.30080000000000001</v>
      </c>
      <c r="H29" s="81">
        <v>0.23730000000000001</v>
      </c>
      <c r="I29" s="81">
        <v>72.87</v>
      </c>
      <c r="J29" s="81">
        <v>0.1507</v>
      </c>
      <c r="K29" s="81">
        <v>4.4299999999999999E-2</v>
      </c>
      <c r="L29" s="81">
        <v>0.24790000000000001</v>
      </c>
      <c r="M29" s="81">
        <v>1.0500000000000001E-2</v>
      </c>
      <c r="N29" s="81">
        <v>0</v>
      </c>
      <c r="O29" s="81">
        <v>1.5599999999999999E-2</v>
      </c>
      <c r="P29" s="81">
        <v>81.027199999999993</v>
      </c>
      <c r="S29" s="81"/>
      <c r="T29" s="81">
        <f t="shared" si="0"/>
        <v>81.027199999999993</v>
      </c>
    </row>
    <row r="30" spans="1:20">
      <c r="A30" s="28" t="s">
        <v>224</v>
      </c>
      <c r="B30" t="s">
        <v>495</v>
      </c>
      <c r="C30" s="81">
        <v>1.2968</v>
      </c>
      <c r="D30" s="81">
        <v>5.87</v>
      </c>
      <c r="E30" s="81">
        <v>0</v>
      </c>
      <c r="F30" s="81">
        <v>5.4999999999999997E-3</v>
      </c>
      <c r="G30" s="81">
        <v>6.59E-2</v>
      </c>
      <c r="H30" s="81">
        <v>0.1265</v>
      </c>
      <c r="I30" s="81">
        <v>70.599999999999994</v>
      </c>
      <c r="J30" s="81">
        <v>0.28670000000000001</v>
      </c>
      <c r="K30" s="81">
        <v>8.5000000000000006E-3</v>
      </c>
      <c r="L30" s="81">
        <v>0.52070000000000005</v>
      </c>
      <c r="M30" s="81">
        <v>0</v>
      </c>
      <c r="N30" s="81">
        <v>3.2000000000000002E-3</v>
      </c>
      <c r="O30" s="81">
        <v>6.8999999999999999E-3</v>
      </c>
      <c r="P30" s="81">
        <v>78.790700000000001</v>
      </c>
      <c r="S30" s="81"/>
      <c r="T30" s="81">
        <f t="shared" si="0"/>
        <v>78.790700000000001</v>
      </c>
    </row>
    <row r="31" spans="1:20">
      <c r="A31" s="28" t="s">
        <v>224</v>
      </c>
      <c r="B31" t="s">
        <v>495</v>
      </c>
      <c r="C31" s="81">
        <v>1.4416</v>
      </c>
      <c r="D31" s="81">
        <v>6.33</v>
      </c>
      <c r="E31" s="81">
        <v>0</v>
      </c>
      <c r="F31" s="81">
        <v>1.5900000000000001E-2</v>
      </c>
      <c r="G31" s="81">
        <v>5.6599999999999998E-2</v>
      </c>
      <c r="H31" s="81">
        <v>0.14599999999999999</v>
      </c>
      <c r="I31" s="81">
        <v>69.77</v>
      </c>
      <c r="J31" s="81">
        <v>0.25030000000000002</v>
      </c>
      <c r="K31" s="81">
        <v>5.5399999999999998E-2</v>
      </c>
      <c r="L31" s="81">
        <v>0.51539999999999997</v>
      </c>
      <c r="M31" s="81">
        <v>9.5999999999999992E-3</v>
      </c>
      <c r="N31" s="81">
        <v>0</v>
      </c>
      <c r="O31" s="81">
        <v>1.83E-2</v>
      </c>
      <c r="P31" s="81">
        <v>78.609099999999998</v>
      </c>
      <c r="S31" s="81"/>
      <c r="T31" s="81">
        <f t="shared" si="0"/>
        <v>78.609099999999998</v>
      </c>
    </row>
    <row r="32" spans="1:20">
      <c r="A32" s="28" t="s">
        <v>224</v>
      </c>
      <c r="B32" t="s">
        <v>496</v>
      </c>
      <c r="C32" s="81">
        <v>13.91</v>
      </c>
      <c r="D32" s="81">
        <v>14.01</v>
      </c>
      <c r="E32" s="81">
        <v>0</v>
      </c>
      <c r="F32" s="81">
        <v>2.24E-2</v>
      </c>
      <c r="G32" s="81">
        <v>9.4600000000000004E-2</v>
      </c>
      <c r="H32" s="81">
        <v>0.1381</v>
      </c>
      <c r="I32" s="81">
        <v>52.41</v>
      </c>
      <c r="J32" s="81">
        <v>0.15459999999999999</v>
      </c>
      <c r="K32" s="81">
        <v>4.7999999999999996E-3</v>
      </c>
      <c r="L32" s="81">
        <v>0.29020000000000001</v>
      </c>
      <c r="M32" s="81">
        <v>3.9800000000000002E-2</v>
      </c>
      <c r="N32" s="81">
        <v>0</v>
      </c>
      <c r="O32" s="81">
        <v>1.6400000000000001E-2</v>
      </c>
      <c r="P32" s="81">
        <v>81.090999999999994</v>
      </c>
      <c r="S32" s="81"/>
      <c r="T32" s="81">
        <f t="shared" si="0"/>
        <v>81.090999999999994</v>
      </c>
    </row>
    <row r="33" spans="1:20">
      <c r="A33" s="28" t="s">
        <v>224</v>
      </c>
      <c r="B33" t="s">
        <v>497</v>
      </c>
      <c r="C33" s="81">
        <v>1.6232</v>
      </c>
      <c r="D33" s="81">
        <v>5.68</v>
      </c>
      <c r="E33" s="81">
        <v>0</v>
      </c>
      <c r="F33" s="81">
        <v>0</v>
      </c>
      <c r="G33" s="81">
        <v>0.1235</v>
      </c>
      <c r="H33" s="81">
        <v>0.1409</v>
      </c>
      <c r="I33" s="81">
        <v>72.19</v>
      </c>
      <c r="J33" s="81">
        <v>0.20580000000000001</v>
      </c>
      <c r="K33" s="81">
        <v>1.5800000000000002E-2</v>
      </c>
      <c r="L33" s="81">
        <v>0.4975</v>
      </c>
      <c r="M33" s="81">
        <v>0</v>
      </c>
      <c r="N33" s="81">
        <v>0</v>
      </c>
      <c r="O33" s="81">
        <v>0</v>
      </c>
      <c r="P33" s="81">
        <v>80.476799999999997</v>
      </c>
      <c r="S33" s="81"/>
      <c r="T33" s="81">
        <f t="shared" si="0"/>
        <v>80.476799999999997</v>
      </c>
    </row>
    <row r="34" spans="1:20">
      <c r="A34" s="28" t="s">
        <v>224</v>
      </c>
      <c r="B34" t="s">
        <v>498</v>
      </c>
      <c r="C34" s="81">
        <v>3.53</v>
      </c>
      <c r="D34" s="81">
        <v>7.66</v>
      </c>
      <c r="E34" s="81">
        <v>0</v>
      </c>
      <c r="F34" s="81">
        <v>0</v>
      </c>
      <c r="G34" s="81">
        <v>9.3100000000000002E-2</v>
      </c>
      <c r="H34" s="81">
        <v>0.13109999999999999</v>
      </c>
      <c r="I34" s="81">
        <v>68.319999999999993</v>
      </c>
      <c r="J34" s="81">
        <v>0.31519999999999998</v>
      </c>
      <c r="K34" s="81">
        <v>1.03E-2</v>
      </c>
      <c r="L34" s="81">
        <v>0.63249999999999995</v>
      </c>
      <c r="M34" s="81">
        <v>0</v>
      </c>
      <c r="N34" s="81">
        <v>0</v>
      </c>
      <c r="O34" s="81">
        <v>2.7000000000000001E-3</v>
      </c>
      <c r="P34" s="81">
        <v>80.694999999999993</v>
      </c>
      <c r="S34" s="81"/>
      <c r="T34" s="81">
        <f t="shared" si="0"/>
        <v>80.694999999999993</v>
      </c>
    </row>
    <row r="35" spans="1:20">
      <c r="A35" s="28" t="s">
        <v>224</v>
      </c>
      <c r="B35" t="s">
        <v>495</v>
      </c>
      <c r="C35" s="81">
        <v>3.77</v>
      </c>
      <c r="D35" s="81">
        <v>6.18</v>
      </c>
      <c r="E35" s="81">
        <v>0</v>
      </c>
      <c r="F35" s="81">
        <v>2.1999999999999999E-2</v>
      </c>
      <c r="G35" s="81">
        <v>0.2427</v>
      </c>
      <c r="H35" s="81">
        <v>0.21590000000000001</v>
      </c>
      <c r="I35" s="81">
        <v>69.92</v>
      </c>
      <c r="J35" s="81">
        <v>0.13730000000000001</v>
      </c>
      <c r="K35" s="81">
        <v>0</v>
      </c>
      <c r="L35" s="81">
        <v>0.28120000000000001</v>
      </c>
      <c r="M35" s="81">
        <v>1.9300000000000001E-2</v>
      </c>
      <c r="N35" s="81">
        <v>0</v>
      </c>
      <c r="O35" s="81">
        <v>3.8E-3</v>
      </c>
      <c r="P35" s="81">
        <v>80.792299999999997</v>
      </c>
      <c r="S35" s="81"/>
      <c r="T35" s="81">
        <f t="shared" si="0"/>
        <v>80.792299999999997</v>
      </c>
    </row>
    <row r="36" spans="1:20">
      <c r="A36" s="28" t="s">
        <v>224</v>
      </c>
      <c r="B36" t="s">
        <v>496</v>
      </c>
      <c r="C36" s="81">
        <v>2.1160999999999999</v>
      </c>
      <c r="D36" s="81">
        <v>3.99</v>
      </c>
      <c r="E36" s="81">
        <v>0</v>
      </c>
      <c r="F36" s="81">
        <v>9.4999999999999998E-3</v>
      </c>
      <c r="G36" s="81">
        <v>8.5999999999999993E-2</v>
      </c>
      <c r="H36" s="81">
        <v>0.1807</v>
      </c>
      <c r="I36" s="81">
        <v>72.67</v>
      </c>
      <c r="J36" s="81">
        <v>2.69E-2</v>
      </c>
      <c r="K36" s="81">
        <v>4.0399999999999998E-2</v>
      </c>
      <c r="L36" s="81">
        <v>5.7099999999999998E-2</v>
      </c>
      <c r="M36" s="81">
        <v>9.4000000000000004E-3</v>
      </c>
      <c r="N36" s="81">
        <v>0</v>
      </c>
      <c r="O36" s="81">
        <v>1.9800000000000002E-2</v>
      </c>
      <c r="P36" s="81">
        <v>79.2059</v>
      </c>
      <c r="S36" s="81"/>
      <c r="T36" s="81">
        <f t="shared" si="0"/>
        <v>79.2059</v>
      </c>
    </row>
    <row r="37" spans="1:20">
      <c r="A37" s="28" t="s">
        <v>224</v>
      </c>
      <c r="B37" t="s">
        <v>496</v>
      </c>
      <c r="C37" s="81">
        <v>1.9433</v>
      </c>
      <c r="D37" s="81">
        <v>3.83</v>
      </c>
      <c r="E37" s="81">
        <v>0</v>
      </c>
      <c r="F37" s="81">
        <v>1.2800000000000001E-2</v>
      </c>
      <c r="G37" s="81">
        <v>7.7200000000000005E-2</v>
      </c>
      <c r="H37" s="81">
        <v>0.1462</v>
      </c>
      <c r="I37" s="81">
        <v>73.78</v>
      </c>
      <c r="J37" s="81">
        <v>3.49E-2</v>
      </c>
      <c r="K37" s="81">
        <v>4.4999999999999997E-3</v>
      </c>
      <c r="L37" s="81">
        <v>3.9E-2</v>
      </c>
      <c r="M37" s="81">
        <v>4.0000000000000002E-4</v>
      </c>
      <c r="N37" s="81">
        <v>0</v>
      </c>
      <c r="O37" s="81">
        <v>8.8999999999999999E-3</v>
      </c>
      <c r="P37" s="81">
        <v>79.877300000000005</v>
      </c>
      <c r="S37" s="81"/>
      <c r="T37" s="81">
        <f t="shared" si="0"/>
        <v>79.877300000000005</v>
      </c>
    </row>
    <row r="38" spans="1:20">
      <c r="A38" s="28" t="s">
        <v>224</v>
      </c>
      <c r="B38" t="s">
        <v>496</v>
      </c>
      <c r="C38" s="81">
        <v>2.1282999999999999</v>
      </c>
      <c r="D38" s="81">
        <v>5.45</v>
      </c>
      <c r="E38" s="81">
        <v>0</v>
      </c>
      <c r="F38" s="81">
        <v>2.9499999999999998E-2</v>
      </c>
      <c r="G38" s="81">
        <v>0.1484</v>
      </c>
      <c r="H38" s="81">
        <v>0.16139999999999999</v>
      </c>
      <c r="I38" s="81">
        <v>71.39</v>
      </c>
      <c r="J38" s="81">
        <v>0.22259999999999999</v>
      </c>
      <c r="K38" s="81">
        <v>4.1599999999999998E-2</v>
      </c>
      <c r="L38" s="81">
        <v>0.43</v>
      </c>
      <c r="M38" s="81">
        <v>0</v>
      </c>
      <c r="N38" s="81">
        <v>0</v>
      </c>
      <c r="O38" s="81">
        <v>1.23E-2</v>
      </c>
      <c r="P38" s="81">
        <v>80.014200000000002</v>
      </c>
      <c r="S38" s="81"/>
      <c r="T38" s="81">
        <f t="shared" si="0"/>
        <v>80.014200000000002</v>
      </c>
    </row>
    <row r="39" spans="1:20">
      <c r="A39" s="28" t="s">
        <v>224</v>
      </c>
      <c r="B39" t="s">
        <v>497</v>
      </c>
      <c r="C39" s="81">
        <v>3.16</v>
      </c>
      <c r="D39" s="81">
        <v>4.83</v>
      </c>
      <c r="E39" s="81">
        <v>0</v>
      </c>
      <c r="F39" s="81">
        <v>7.5499999999999998E-2</v>
      </c>
      <c r="G39" s="81">
        <v>0.13830000000000001</v>
      </c>
      <c r="H39" s="81">
        <v>0.22309999999999999</v>
      </c>
      <c r="I39" s="81">
        <v>70.91</v>
      </c>
      <c r="J39" s="81">
        <v>3.5000000000000003E-2</v>
      </c>
      <c r="K39" s="81">
        <v>2.12E-2</v>
      </c>
      <c r="L39" s="81">
        <v>0.1118</v>
      </c>
      <c r="M39" s="81">
        <v>0</v>
      </c>
      <c r="N39" s="81">
        <v>0</v>
      </c>
      <c r="O39" s="81">
        <v>2.0500000000000001E-2</v>
      </c>
      <c r="P39" s="81">
        <v>79.525499999999994</v>
      </c>
      <c r="S39" s="81"/>
      <c r="T39" s="81">
        <f t="shared" si="0"/>
        <v>79.525499999999994</v>
      </c>
    </row>
    <row r="40" spans="1:20">
      <c r="A40" s="28" t="s">
        <v>224</v>
      </c>
      <c r="B40" t="s">
        <v>497</v>
      </c>
      <c r="C40" s="81">
        <v>1.8478000000000001</v>
      </c>
      <c r="D40" s="81">
        <v>4.87</v>
      </c>
      <c r="E40" s="81">
        <v>0</v>
      </c>
      <c r="F40" s="81">
        <v>8.8999999999999999E-3</v>
      </c>
      <c r="G40" s="81">
        <v>0.17660000000000001</v>
      </c>
      <c r="H40" s="81">
        <v>0.2155</v>
      </c>
      <c r="I40" s="81">
        <v>72.599999999999994</v>
      </c>
      <c r="J40" s="81">
        <v>0.19719999999999999</v>
      </c>
      <c r="K40" s="81">
        <v>1.5699999999999999E-2</v>
      </c>
      <c r="L40" s="81">
        <v>0.30790000000000001</v>
      </c>
      <c r="M40" s="81">
        <v>3.7600000000000001E-2</v>
      </c>
      <c r="N40" s="81">
        <v>0</v>
      </c>
      <c r="O40" s="81">
        <v>2.0000000000000001E-4</v>
      </c>
      <c r="P40" s="81">
        <v>80.2774</v>
      </c>
      <c r="S40" s="81"/>
      <c r="T40" s="81">
        <f t="shared" si="0"/>
        <v>80.2774</v>
      </c>
    </row>
    <row r="41" spans="1:20">
      <c r="A41" s="28" t="s">
        <v>224</v>
      </c>
      <c r="B41" t="s">
        <v>497</v>
      </c>
      <c r="C41" s="81">
        <v>1.6375999999999999</v>
      </c>
      <c r="D41" s="81">
        <v>5.9</v>
      </c>
      <c r="E41" s="81">
        <v>0</v>
      </c>
      <c r="F41" s="81">
        <v>4.02E-2</v>
      </c>
      <c r="G41" s="81">
        <v>5.2600000000000001E-2</v>
      </c>
      <c r="H41" s="81">
        <v>6.3600000000000004E-2</v>
      </c>
      <c r="I41" s="81">
        <v>71.260000000000005</v>
      </c>
      <c r="J41" s="81">
        <v>0.18340000000000001</v>
      </c>
      <c r="K41" s="81">
        <v>3.8100000000000002E-2</v>
      </c>
      <c r="L41" s="81">
        <v>0.66149999999999998</v>
      </c>
      <c r="M41" s="81">
        <v>0</v>
      </c>
      <c r="N41" s="81">
        <v>0</v>
      </c>
      <c r="O41" s="81">
        <v>1.03E-2</v>
      </c>
      <c r="P41" s="81">
        <v>79.847399999999993</v>
      </c>
      <c r="S41" s="81"/>
      <c r="T41" s="81">
        <f t="shared" si="0"/>
        <v>79.847399999999993</v>
      </c>
    </row>
    <row r="42" spans="1:20">
      <c r="A42" s="28" t="s">
        <v>224</v>
      </c>
      <c r="B42" t="s">
        <v>499</v>
      </c>
      <c r="C42" s="81">
        <v>10.72</v>
      </c>
      <c r="D42" s="81">
        <v>11.82</v>
      </c>
      <c r="E42" s="81">
        <v>0</v>
      </c>
      <c r="F42" s="81">
        <v>0.4153</v>
      </c>
      <c r="G42" s="81">
        <v>6.5299999999999997E-2</v>
      </c>
      <c r="H42" s="81">
        <v>0.13250000000000001</v>
      </c>
      <c r="I42" s="81">
        <v>57.87</v>
      </c>
      <c r="J42" s="81">
        <v>0.14510000000000001</v>
      </c>
      <c r="K42" s="81">
        <v>5.16E-2</v>
      </c>
      <c r="L42" s="81">
        <v>0.38140000000000002</v>
      </c>
      <c r="M42" s="81">
        <v>5.9999999999999995E-4</v>
      </c>
      <c r="N42" s="81">
        <v>0</v>
      </c>
      <c r="O42" s="81">
        <v>4.5999999999999999E-3</v>
      </c>
      <c r="P42" s="81">
        <v>81.606499999999997</v>
      </c>
      <c r="S42" s="81"/>
      <c r="T42" s="81">
        <f t="shared" si="0"/>
        <v>81.606499999999997</v>
      </c>
    </row>
    <row r="43" spans="1:20">
      <c r="A43" s="28" t="s">
        <v>224</v>
      </c>
      <c r="B43" t="s">
        <v>497</v>
      </c>
      <c r="C43" s="81">
        <v>3.82</v>
      </c>
      <c r="D43" s="81">
        <v>6.41</v>
      </c>
      <c r="E43" s="81">
        <v>0</v>
      </c>
      <c r="F43" s="81">
        <v>0.50590000000000002</v>
      </c>
      <c r="G43" s="81">
        <v>7.1900000000000006E-2</v>
      </c>
      <c r="H43" s="81">
        <v>0.2205</v>
      </c>
      <c r="I43" s="81">
        <v>69</v>
      </c>
      <c r="J43" s="81">
        <v>0.127</v>
      </c>
      <c r="K43" s="81">
        <v>7.6499999999999999E-2</v>
      </c>
      <c r="L43" s="81">
        <v>0.4274</v>
      </c>
      <c r="M43" s="81">
        <v>0</v>
      </c>
      <c r="N43" s="81">
        <v>0</v>
      </c>
      <c r="O43" s="81">
        <v>2.8999999999999998E-3</v>
      </c>
      <c r="P43" s="81">
        <v>80.662099999999995</v>
      </c>
      <c r="S43" s="81"/>
      <c r="T43" s="81">
        <f t="shared" si="0"/>
        <v>80.662099999999995</v>
      </c>
    </row>
    <row r="44" spans="1:20">
      <c r="A44" s="28" t="s">
        <v>224</v>
      </c>
      <c r="B44" t="s">
        <v>500</v>
      </c>
      <c r="C44" s="81">
        <v>45.11</v>
      </c>
      <c r="D44" s="81">
        <v>30.59</v>
      </c>
      <c r="E44" s="81">
        <v>0</v>
      </c>
      <c r="F44" s="81">
        <v>9.66</v>
      </c>
      <c r="G44" s="81">
        <v>0</v>
      </c>
      <c r="H44" s="81">
        <v>0.39450000000000002</v>
      </c>
      <c r="I44" s="81">
        <v>2.21</v>
      </c>
      <c r="J44" s="81">
        <v>0</v>
      </c>
      <c r="K44" s="81">
        <v>0.74339999999999995</v>
      </c>
      <c r="L44" s="81">
        <v>0.95709999999999995</v>
      </c>
      <c r="M44" s="81">
        <v>0</v>
      </c>
      <c r="N44" s="81">
        <v>0</v>
      </c>
      <c r="O44" s="81">
        <v>5.8999999999999999E-3</v>
      </c>
      <c r="P44" s="81">
        <v>89.671000000000006</v>
      </c>
      <c r="S44" s="81"/>
      <c r="T44" s="81">
        <f t="shared" si="0"/>
        <v>89.671000000000006</v>
      </c>
    </row>
    <row r="45" spans="1:20">
      <c r="A45" s="28" t="s">
        <v>224</v>
      </c>
      <c r="B45" t="s">
        <v>501</v>
      </c>
      <c r="C45" s="81">
        <v>44.6</v>
      </c>
      <c r="D45" s="81">
        <v>30.54</v>
      </c>
      <c r="E45" s="81">
        <v>0</v>
      </c>
      <c r="F45" s="81">
        <v>9.9600000000000009</v>
      </c>
      <c r="G45" s="81">
        <v>4.7999999999999996E-3</v>
      </c>
      <c r="H45" s="81">
        <v>0.46010000000000001</v>
      </c>
      <c r="I45" s="81">
        <v>1.63</v>
      </c>
      <c r="J45" s="81">
        <v>6.9999999999999999E-4</v>
      </c>
      <c r="K45" s="81">
        <v>0.73380000000000001</v>
      </c>
      <c r="L45" s="81">
        <v>0.86970000000000003</v>
      </c>
      <c r="M45" s="81">
        <v>0</v>
      </c>
      <c r="N45" s="81">
        <v>0</v>
      </c>
      <c r="O45" s="81">
        <v>0</v>
      </c>
      <c r="P45" s="81">
        <v>88.799099999999996</v>
      </c>
      <c r="S45" s="81"/>
      <c r="T45" s="81">
        <f t="shared" si="0"/>
        <v>88.799099999999996</v>
      </c>
    </row>
    <row r="46" spans="1:20">
      <c r="A46" s="28" t="s">
        <v>224</v>
      </c>
      <c r="B46" t="s">
        <v>502</v>
      </c>
      <c r="C46" s="81">
        <v>38.479999999999997</v>
      </c>
      <c r="D46" s="81">
        <v>27.54</v>
      </c>
      <c r="E46" s="81">
        <v>0</v>
      </c>
      <c r="F46" s="81">
        <v>7.91</v>
      </c>
      <c r="G46" s="81">
        <v>3.3700000000000001E-2</v>
      </c>
      <c r="H46" s="81">
        <v>0.30309999999999998</v>
      </c>
      <c r="I46" s="81">
        <v>6.95</v>
      </c>
      <c r="J46" s="81">
        <v>3.3999999999999998E-3</v>
      </c>
      <c r="K46" s="81">
        <v>0.3553</v>
      </c>
      <c r="L46" s="81">
        <v>1.2092000000000001</v>
      </c>
      <c r="M46" s="81">
        <v>0</v>
      </c>
      <c r="N46" s="81">
        <v>0</v>
      </c>
      <c r="O46" s="81">
        <v>3.0499999999999999E-2</v>
      </c>
      <c r="P46" s="81">
        <v>82.815299999999993</v>
      </c>
      <c r="S46" s="81">
        <f>0.225*O46</f>
        <v>6.8624999999999997E-3</v>
      </c>
      <c r="T46" s="81">
        <f t="shared" si="0"/>
        <v>82.808437499999997</v>
      </c>
    </row>
    <row r="47" spans="1:20">
      <c r="A47" s="28" t="s">
        <v>224</v>
      </c>
      <c r="B47" t="s">
        <v>503</v>
      </c>
      <c r="C47" s="81">
        <v>44.93</v>
      </c>
      <c r="D47" s="81">
        <v>30.85</v>
      </c>
      <c r="E47" s="81">
        <v>0</v>
      </c>
      <c r="F47" s="81">
        <v>9.68</v>
      </c>
      <c r="G47" s="81">
        <v>6.1999999999999998E-3</v>
      </c>
      <c r="H47" s="81">
        <v>0.43280000000000002</v>
      </c>
      <c r="I47" s="81">
        <v>1.89</v>
      </c>
      <c r="J47" s="81">
        <v>1.44E-2</v>
      </c>
      <c r="K47" s="81">
        <v>0.9849</v>
      </c>
      <c r="L47" s="81">
        <v>0.99509999999999998</v>
      </c>
      <c r="M47" s="81">
        <v>0</v>
      </c>
      <c r="N47" s="81">
        <v>0</v>
      </c>
      <c r="O47" s="81">
        <v>0</v>
      </c>
      <c r="P47" s="81">
        <v>89.783500000000004</v>
      </c>
      <c r="S47" s="81"/>
      <c r="T47" s="81">
        <f t="shared" si="0"/>
        <v>89.783500000000004</v>
      </c>
    </row>
    <row r="48" spans="1:20">
      <c r="A48" s="28" t="s">
        <v>231</v>
      </c>
      <c r="B48" t="s">
        <v>504</v>
      </c>
      <c r="C48" s="81">
        <v>53.96</v>
      </c>
      <c r="D48" s="81">
        <v>25.75</v>
      </c>
      <c r="E48" s="81">
        <v>0</v>
      </c>
      <c r="F48" s="81">
        <v>0.33250000000000002</v>
      </c>
      <c r="G48" s="81">
        <v>10.86</v>
      </c>
      <c r="H48" s="81">
        <v>0.1011</v>
      </c>
      <c r="I48" s="81">
        <v>0.90629999999999999</v>
      </c>
      <c r="J48" s="81">
        <v>0</v>
      </c>
      <c r="K48" s="81">
        <v>4.8600000000000003</v>
      </c>
      <c r="L48" s="81">
        <v>0.20799999999999999</v>
      </c>
      <c r="M48" s="81">
        <v>0.2273</v>
      </c>
      <c r="N48" s="81">
        <v>0</v>
      </c>
      <c r="O48" s="81">
        <v>0</v>
      </c>
      <c r="P48" s="81">
        <v>97.205299999999994</v>
      </c>
      <c r="S48" s="81"/>
      <c r="T48" s="81">
        <f t="shared" si="0"/>
        <v>97.205299999999994</v>
      </c>
    </row>
    <row r="49" spans="1:20">
      <c r="A49" s="28" t="s">
        <v>231</v>
      </c>
      <c r="B49" t="s">
        <v>505</v>
      </c>
      <c r="C49" s="81">
        <v>51.35</v>
      </c>
      <c r="D49" s="81">
        <v>26.58</v>
      </c>
      <c r="E49" s="81">
        <v>0</v>
      </c>
      <c r="F49" s="81">
        <v>0.2359</v>
      </c>
      <c r="G49" s="81">
        <v>12.32</v>
      </c>
      <c r="H49" s="81">
        <v>9.2799999999999994E-2</v>
      </c>
      <c r="I49" s="81">
        <v>0.94489999999999996</v>
      </c>
      <c r="J49" s="81">
        <v>9.7000000000000003E-3</v>
      </c>
      <c r="K49" s="81">
        <v>3.97</v>
      </c>
      <c r="L49" s="81">
        <v>0.37140000000000001</v>
      </c>
      <c r="M49" s="81">
        <v>0.23319999999999999</v>
      </c>
      <c r="N49" s="81">
        <v>0</v>
      </c>
      <c r="O49" s="81">
        <v>3.7000000000000002E-3</v>
      </c>
      <c r="P49" s="81">
        <v>96.111599999999996</v>
      </c>
      <c r="S49" s="81"/>
      <c r="T49" s="81">
        <f t="shared" si="0"/>
        <v>96.111599999999996</v>
      </c>
    </row>
    <row r="50" spans="1:20">
      <c r="A50" s="28" t="s">
        <v>231</v>
      </c>
      <c r="B50" t="s">
        <v>506</v>
      </c>
      <c r="C50" s="81">
        <v>55.52</v>
      </c>
      <c r="D50" s="81">
        <v>24.84</v>
      </c>
      <c r="E50" s="81">
        <v>0</v>
      </c>
      <c r="F50" s="81">
        <v>0.3967</v>
      </c>
      <c r="G50" s="81">
        <v>9.82</v>
      </c>
      <c r="H50" s="81">
        <v>0.1459</v>
      </c>
      <c r="I50" s="81">
        <v>0.68069999999999997</v>
      </c>
      <c r="J50" s="81">
        <v>1.37E-2</v>
      </c>
      <c r="K50" s="81">
        <v>5.53</v>
      </c>
      <c r="L50" s="81">
        <v>9.5500000000000002E-2</v>
      </c>
      <c r="M50" s="81">
        <v>0.27829999999999999</v>
      </c>
      <c r="N50" s="81">
        <v>0</v>
      </c>
      <c r="O50" s="81">
        <v>5.4999999999999997E-3</v>
      </c>
      <c r="P50" s="81">
        <v>97.326300000000003</v>
      </c>
      <c r="S50" s="81"/>
      <c r="T50" s="81">
        <f t="shared" si="0"/>
        <v>97.326300000000003</v>
      </c>
    </row>
    <row r="51" spans="1:20">
      <c r="A51" s="28" t="s">
        <v>231</v>
      </c>
      <c r="B51" t="s">
        <v>507</v>
      </c>
      <c r="C51" s="81">
        <v>52.23</v>
      </c>
      <c r="D51" s="81">
        <v>26.99</v>
      </c>
      <c r="E51" s="81">
        <v>0</v>
      </c>
      <c r="F51" s="81">
        <v>0.22090000000000001</v>
      </c>
      <c r="G51" s="81">
        <v>12.35</v>
      </c>
      <c r="H51" s="81">
        <v>8.1299999999999997E-2</v>
      </c>
      <c r="I51" s="81">
        <v>0.67559999999999998</v>
      </c>
      <c r="J51" s="81">
        <v>9.7000000000000003E-3</v>
      </c>
      <c r="K51" s="81">
        <v>4.22</v>
      </c>
      <c r="L51" s="81">
        <v>0.15590000000000001</v>
      </c>
      <c r="M51" s="81">
        <v>0.24540000000000001</v>
      </c>
      <c r="N51" s="81">
        <v>0</v>
      </c>
      <c r="O51" s="81">
        <v>0</v>
      </c>
      <c r="P51" s="81">
        <v>97.178799999999995</v>
      </c>
      <c r="S51" s="81"/>
      <c r="T51" s="81">
        <f t="shared" si="0"/>
        <v>97.178799999999995</v>
      </c>
    </row>
    <row r="52" spans="1:20">
      <c r="A52" s="28" t="s">
        <v>231</v>
      </c>
      <c r="B52" t="s">
        <v>508</v>
      </c>
      <c r="C52" s="81">
        <v>47.94</v>
      </c>
      <c r="D52" s="81">
        <v>7.29</v>
      </c>
      <c r="E52" s="81">
        <v>0</v>
      </c>
      <c r="F52" s="81">
        <v>0.67949999999999999</v>
      </c>
      <c r="G52" s="81">
        <v>1.1211</v>
      </c>
      <c r="H52" s="81">
        <v>0.16539999999999999</v>
      </c>
      <c r="I52" s="81">
        <v>12.6</v>
      </c>
      <c r="J52" s="81">
        <v>5.1499999999999997E-2</v>
      </c>
      <c r="K52" s="81">
        <v>9.7799999999999998E-2</v>
      </c>
      <c r="L52" s="81">
        <v>8.84</v>
      </c>
      <c r="M52" s="81">
        <v>0.1208</v>
      </c>
      <c r="N52" s="81">
        <v>0</v>
      </c>
      <c r="O52" s="81">
        <v>1.66E-2</v>
      </c>
      <c r="P52" s="81">
        <v>78.922799999999995</v>
      </c>
      <c r="S52" s="81"/>
      <c r="T52" s="81">
        <f t="shared" si="0"/>
        <v>78.922799999999995</v>
      </c>
    </row>
    <row r="53" spans="1:20">
      <c r="A53" s="28" t="s">
        <v>231</v>
      </c>
      <c r="B53" t="s">
        <v>508</v>
      </c>
      <c r="C53" s="81">
        <v>45.96</v>
      </c>
      <c r="D53" s="81">
        <v>6.8</v>
      </c>
      <c r="E53" s="81">
        <v>0</v>
      </c>
      <c r="F53" s="81">
        <v>0.35820000000000002</v>
      </c>
      <c r="G53" s="81">
        <v>0.90259999999999996</v>
      </c>
      <c r="H53" s="81">
        <v>0.1515</v>
      </c>
      <c r="I53" s="81">
        <v>11.61</v>
      </c>
      <c r="J53" s="81">
        <v>1.5599999999999999E-2</v>
      </c>
      <c r="K53" s="81">
        <v>4.9399999999999999E-2</v>
      </c>
      <c r="L53" s="81">
        <v>8.93</v>
      </c>
      <c r="M53" s="81">
        <v>0.123</v>
      </c>
      <c r="N53" s="81">
        <v>0</v>
      </c>
      <c r="O53" s="81">
        <v>4.9099999999999998E-2</v>
      </c>
      <c r="P53" s="81">
        <v>74.9495</v>
      </c>
      <c r="S53" s="81">
        <f>0.225*O53</f>
        <v>1.10475E-2</v>
      </c>
      <c r="T53" s="81">
        <f t="shared" si="0"/>
        <v>74.938452499999997</v>
      </c>
    </row>
    <row r="54" spans="1:20">
      <c r="A54" s="28" t="s">
        <v>231</v>
      </c>
      <c r="B54" t="s">
        <v>508</v>
      </c>
      <c r="C54" s="81">
        <v>49.25</v>
      </c>
      <c r="D54" s="81">
        <v>7.33</v>
      </c>
      <c r="E54" s="81">
        <v>0</v>
      </c>
      <c r="F54" s="81">
        <v>0.77829999999999999</v>
      </c>
      <c r="G54" s="81">
        <v>0.65510000000000002</v>
      </c>
      <c r="H54" s="81">
        <v>0.16969999999999999</v>
      </c>
      <c r="I54" s="81">
        <v>13.23</v>
      </c>
      <c r="J54" s="81">
        <v>1.4E-3</v>
      </c>
      <c r="K54" s="81">
        <v>0.11650000000000001</v>
      </c>
      <c r="L54" s="81">
        <v>8.1</v>
      </c>
      <c r="M54" s="81">
        <v>0.1106</v>
      </c>
      <c r="N54" s="81">
        <v>0</v>
      </c>
      <c r="O54" s="81">
        <v>6.7000000000000002E-3</v>
      </c>
      <c r="P54" s="81">
        <v>79.748400000000004</v>
      </c>
      <c r="S54" s="81"/>
      <c r="T54" s="81">
        <f t="shared" si="0"/>
        <v>79.748400000000004</v>
      </c>
    </row>
    <row r="55" spans="1:20">
      <c r="A55" s="28" t="s">
        <v>231</v>
      </c>
      <c r="B55" t="s">
        <v>508</v>
      </c>
      <c r="C55" s="81">
        <v>49.3</v>
      </c>
      <c r="D55" s="81">
        <v>5.5</v>
      </c>
      <c r="E55" s="81">
        <v>0</v>
      </c>
      <c r="F55" s="81">
        <v>0.65090000000000003</v>
      </c>
      <c r="G55" s="81">
        <v>2.27</v>
      </c>
      <c r="H55" s="81">
        <v>0.22389999999999999</v>
      </c>
      <c r="I55" s="81">
        <v>13.53</v>
      </c>
      <c r="J55" s="81">
        <v>1.2200000000000001E-2</v>
      </c>
      <c r="K55" s="81">
        <v>0.13980000000000001</v>
      </c>
      <c r="L55" s="81">
        <v>5.75</v>
      </c>
      <c r="M55" s="81">
        <v>0.17499999999999999</v>
      </c>
      <c r="N55" s="81">
        <v>0</v>
      </c>
      <c r="O55" s="81">
        <v>9.5999999999999992E-3</v>
      </c>
      <c r="P55" s="81">
        <v>77.561499999999995</v>
      </c>
      <c r="S55" s="81"/>
      <c r="T55" s="81">
        <f t="shared" si="0"/>
        <v>77.561499999999995</v>
      </c>
    </row>
    <row r="57" spans="1:20">
      <c r="A57" s="28" t="s">
        <v>647</v>
      </c>
      <c r="B57" t="s">
        <v>641</v>
      </c>
      <c r="C57" s="81">
        <v>65.62</v>
      </c>
      <c r="D57" s="81">
        <v>18.43</v>
      </c>
      <c r="E57" s="81">
        <v>0</v>
      </c>
      <c r="F57" s="81">
        <v>14.55</v>
      </c>
      <c r="G57" s="81">
        <v>0</v>
      </c>
      <c r="H57" s="81">
        <v>0</v>
      </c>
      <c r="I57" s="81">
        <v>3.7999999999999999E-2</v>
      </c>
      <c r="J57" s="81">
        <v>0</v>
      </c>
      <c r="K57" s="81">
        <v>1.36</v>
      </c>
      <c r="L57" s="81">
        <v>1.1999999999999999E-3</v>
      </c>
      <c r="M57" s="81">
        <v>0</v>
      </c>
      <c r="N57" s="81">
        <v>0</v>
      </c>
      <c r="O57" s="81">
        <v>0</v>
      </c>
      <c r="P57" s="81">
        <v>99.999300000000005</v>
      </c>
      <c r="S57" s="81"/>
      <c r="T57" s="81">
        <f>P57-R57-S57</f>
        <v>99.999300000000005</v>
      </c>
    </row>
    <row r="58" spans="1:20">
      <c r="A58" s="28" t="s">
        <v>647</v>
      </c>
      <c r="B58" t="s">
        <v>640</v>
      </c>
      <c r="C58" s="81">
        <v>37.58</v>
      </c>
      <c r="D58" s="81">
        <v>14.68</v>
      </c>
      <c r="E58" s="81">
        <v>0</v>
      </c>
      <c r="F58" s="81">
        <v>9.6</v>
      </c>
      <c r="G58" s="81">
        <v>1.89E-2</v>
      </c>
      <c r="H58" s="81">
        <v>1.6187</v>
      </c>
      <c r="I58" s="81">
        <v>12.33</v>
      </c>
      <c r="J58" s="81">
        <v>0.1041</v>
      </c>
      <c r="K58" s="81">
        <v>0.1019</v>
      </c>
      <c r="L58" s="81">
        <v>18.309999999999999</v>
      </c>
      <c r="M58" s="81">
        <v>0</v>
      </c>
      <c r="N58" s="81">
        <v>0</v>
      </c>
      <c r="O58" s="81">
        <v>1.47E-2</v>
      </c>
      <c r="P58" s="81">
        <v>94.358400000000003</v>
      </c>
      <c r="S58" s="81"/>
      <c r="T58" s="81">
        <f>P58-R58-S58</f>
        <v>94.358400000000003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D3316-E774-7245-851A-DFA7DF1B10FC}">
  <dimension ref="A1:U39"/>
  <sheetViews>
    <sheetView workbookViewId="0">
      <selection activeCell="A5" sqref="A5"/>
    </sheetView>
  </sheetViews>
  <sheetFormatPr baseColWidth="10" defaultRowHeight="14.4"/>
  <cols>
    <col min="2" max="2" width="29.109375" customWidth="1"/>
  </cols>
  <sheetData>
    <row r="1" spans="1:21">
      <c r="A1" s="56" t="s">
        <v>683</v>
      </c>
    </row>
    <row r="2" spans="1:21">
      <c r="A2" t="s">
        <v>214</v>
      </c>
    </row>
    <row r="4" spans="1:21" ht="18">
      <c r="A4" s="165" t="s">
        <v>690</v>
      </c>
    </row>
    <row r="5" spans="1:21" ht="15" thickBot="1"/>
    <row r="6" spans="1:21">
      <c r="A6" s="82"/>
      <c r="B6" s="78" t="s">
        <v>654</v>
      </c>
      <c r="C6" s="81">
        <v>0.02</v>
      </c>
      <c r="D6" s="81">
        <v>0.01</v>
      </c>
      <c r="E6" s="81">
        <v>0.06</v>
      </c>
      <c r="F6" s="81">
        <v>0.01</v>
      </c>
      <c r="G6" s="81">
        <v>0.01</v>
      </c>
      <c r="H6" s="81">
        <v>0.01</v>
      </c>
      <c r="I6" s="81">
        <v>0.01</v>
      </c>
      <c r="J6" s="81">
        <v>0.01</v>
      </c>
      <c r="K6" s="81">
        <v>0.01</v>
      </c>
      <c r="L6" s="81">
        <v>0.01</v>
      </c>
      <c r="M6" s="81">
        <v>0.02</v>
      </c>
      <c r="N6" s="81">
        <v>0.01</v>
      </c>
      <c r="O6" s="81">
        <v>0.01</v>
      </c>
    </row>
    <row r="7" spans="1:21">
      <c r="A7" s="25" t="s">
        <v>123</v>
      </c>
      <c r="B7" s="78" t="s">
        <v>18</v>
      </c>
      <c r="C7" s="80" t="s">
        <v>107</v>
      </c>
      <c r="D7" s="80" t="s">
        <v>107</v>
      </c>
      <c r="E7" s="80" t="s">
        <v>107</v>
      </c>
      <c r="F7" s="80" t="s">
        <v>107</v>
      </c>
      <c r="G7" s="80" t="s">
        <v>107</v>
      </c>
      <c r="H7" s="80" t="s">
        <v>107</v>
      </c>
      <c r="I7" s="80" t="s">
        <v>107</v>
      </c>
      <c r="J7" s="80" t="s">
        <v>107</v>
      </c>
      <c r="K7" s="80" t="s">
        <v>107</v>
      </c>
      <c r="L7" s="80" t="s">
        <v>107</v>
      </c>
      <c r="M7" s="80" t="s">
        <v>107</v>
      </c>
      <c r="N7" s="80" t="s">
        <v>107</v>
      </c>
      <c r="O7" s="80" t="s">
        <v>107</v>
      </c>
      <c r="P7" s="80" t="s">
        <v>107</v>
      </c>
      <c r="S7" s="22"/>
      <c r="T7" s="22"/>
      <c r="U7" s="22"/>
    </row>
    <row r="8" spans="1:21" ht="15" thickBot="1">
      <c r="A8" s="83"/>
      <c r="B8" s="26" t="s">
        <v>106</v>
      </c>
      <c r="C8" s="26" t="s">
        <v>80</v>
      </c>
      <c r="D8" s="26" t="s">
        <v>81</v>
      </c>
      <c r="E8" s="26" t="s">
        <v>94</v>
      </c>
      <c r="F8" s="26" t="s">
        <v>83</v>
      </c>
      <c r="G8" s="26" t="s">
        <v>84</v>
      </c>
      <c r="H8" s="26" t="s">
        <v>91</v>
      </c>
      <c r="I8" s="26" t="s">
        <v>85</v>
      </c>
      <c r="J8" s="26" t="s">
        <v>86</v>
      </c>
      <c r="K8" s="26" t="s">
        <v>87</v>
      </c>
      <c r="L8" s="26" t="s">
        <v>88</v>
      </c>
      <c r="M8" s="26" t="s">
        <v>82</v>
      </c>
      <c r="N8" s="26" t="s">
        <v>375</v>
      </c>
      <c r="O8" s="26" t="s">
        <v>89</v>
      </c>
      <c r="P8" s="26" t="s">
        <v>90</v>
      </c>
    </row>
    <row r="9" spans="1:21" ht="15" thickTop="1">
      <c r="A9" s="28" t="s">
        <v>231</v>
      </c>
      <c r="B9" t="s">
        <v>509</v>
      </c>
      <c r="C9" s="81">
        <v>8.06</v>
      </c>
      <c r="D9" s="81">
        <v>0.78869999999999996</v>
      </c>
      <c r="E9" s="81">
        <v>0</v>
      </c>
      <c r="F9" s="81">
        <v>3.5299999999999998E-2</v>
      </c>
      <c r="G9" s="81">
        <v>16.149999999999999</v>
      </c>
      <c r="H9" s="81">
        <v>2.1100000000000001E-2</v>
      </c>
      <c r="I9" s="81">
        <v>45.91</v>
      </c>
      <c r="J9" s="81">
        <v>0.93179999999999996</v>
      </c>
      <c r="K9" s="81">
        <v>6.6500000000000004E-2</v>
      </c>
      <c r="L9" s="81">
        <v>2.92</v>
      </c>
      <c r="M9" s="81">
        <v>0.1656</v>
      </c>
      <c r="N9" s="81">
        <v>0</v>
      </c>
      <c r="O9" s="81">
        <v>0</v>
      </c>
      <c r="P9" s="81">
        <v>75.049099999999996</v>
      </c>
      <c r="T9" s="81"/>
      <c r="U9" s="81"/>
    </row>
    <row r="10" spans="1:21">
      <c r="A10" s="28" t="s">
        <v>231</v>
      </c>
      <c r="B10" t="s">
        <v>510</v>
      </c>
      <c r="C10" s="81">
        <v>17.22</v>
      </c>
      <c r="D10" s="81">
        <v>1.7807999999999999</v>
      </c>
      <c r="E10" s="81">
        <v>0</v>
      </c>
      <c r="F10" s="81">
        <v>0.27310000000000001</v>
      </c>
      <c r="G10" s="81">
        <v>15.05</v>
      </c>
      <c r="H10" s="81">
        <v>0</v>
      </c>
      <c r="I10" s="81">
        <v>41.34</v>
      </c>
      <c r="J10" s="81">
        <v>0.52100000000000002</v>
      </c>
      <c r="K10" s="81">
        <v>6.7799999999999999E-2</v>
      </c>
      <c r="L10" s="81">
        <v>2.2000000000000002</v>
      </c>
      <c r="M10" s="81">
        <v>0.1394</v>
      </c>
      <c r="N10" s="81">
        <v>0</v>
      </c>
      <c r="O10" s="81">
        <v>1.23E-2</v>
      </c>
      <c r="P10" s="81">
        <v>78.604399999999998</v>
      </c>
      <c r="T10" s="81"/>
      <c r="U10" s="81"/>
    </row>
    <row r="11" spans="1:21">
      <c r="A11" s="28" t="s">
        <v>231</v>
      </c>
      <c r="B11" t="s">
        <v>511</v>
      </c>
      <c r="C11" s="81">
        <v>14.57</v>
      </c>
      <c r="D11" s="81">
        <v>1.7563</v>
      </c>
      <c r="E11" s="81">
        <v>0</v>
      </c>
      <c r="F11" s="81">
        <v>0.11899999999999999</v>
      </c>
      <c r="G11" s="81">
        <v>15.98</v>
      </c>
      <c r="H11" s="81">
        <v>1.29E-2</v>
      </c>
      <c r="I11" s="81">
        <v>41.44</v>
      </c>
      <c r="J11" s="81">
        <v>0.44690000000000002</v>
      </c>
      <c r="K11" s="81">
        <v>6.5299999999999997E-2</v>
      </c>
      <c r="L11" s="81">
        <v>1.67</v>
      </c>
      <c r="M11" s="81">
        <v>0.1244</v>
      </c>
      <c r="N11" s="81">
        <v>0</v>
      </c>
      <c r="O11" s="81">
        <v>1.06E-2</v>
      </c>
      <c r="P11" s="81">
        <v>76.195400000000006</v>
      </c>
      <c r="T11" s="81"/>
      <c r="U11" s="81"/>
    </row>
    <row r="12" spans="1:21">
      <c r="A12" s="28" t="s">
        <v>231</v>
      </c>
      <c r="B12" t="s">
        <v>512</v>
      </c>
      <c r="C12" s="81">
        <v>8.83</v>
      </c>
      <c r="D12" s="81">
        <v>0.83320000000000005</v>
      </c>
      <c r="E12" s="81">
        <v>0</v>
      </c>
      <c r="F12" s="81">
        <v>5.21E-2</v>
      </c>
      <c r="G12" s="81">
        <v>10.1</v>
      </c>
      <c r="H12" s="81">
        <v>3.9300000000000002E-2</v>
      </c>
      <c r="I12" s="81">
        <v>52.69</v>
      </c>
      <c r="J12" s="81">
        <v>2.57</v>
      </c>
      <c r="K12" s="81">
        <v>5.8200000000000002E-2</v>
      </c>
      <c r="L12" s="81">
        <v>4.2699999999999996</v>
      </c>
      <c r="M12" s="81">
        <v>9.8299999999999998E-2</v>
      </c>
      <c r="N12" s="81">
        <v>0</v>
      </c>
      <c r="O12" s="81">
        <v>1.14E-2</v>
      </c>
      <c r="P12" s="81">
        <v>79.552499999999995</v>
      </c>
      <c r="T12" s="81"/>
      <c r="U12" s="81"/>
    </row>
    <row r="13" spans="1:21">
      <c r="A13" s="28" t="s">
        <v>231</v>
      </c>
      <c r="B13" t="s">
        <v>513</v>
      </c>
      <c r="C13" s="81">
        <v>10.47</v>
      </c>
      <c r="D13" s="81">
        <v>0.65990000000000004</v>
      </c>
      <c r="E13" s="81">
        <v>0</v>
      </c>
      <c r="F13" s="81">
        <v>9.0200000000000002E-2</v>
      </c>
      <c r="G13" s="81">
        <v>11.23</v>
      </c>
      <c r="H13" s="81">
        <v>2.4400000000000002E-2</v>
      </c>
      <c r="I13" s="81">
        <v>52.17</v>
      </c>
      <c r="J13" s="81">
        <v>2.7</v>
      </c>
      <c r="K13" s="81">
        <v>2.0500000000000001E-2</v>
      </c>
      <c r="L13" s="81">
        <v>1.2408999999999999</v>
      </c>
      <c r="M13" s="81">
        <v>0.1613</v>
      </c>
      <c r="N13" s="81">
        <v>0</v>
      </c>
      <c r="O13" s="81">
        <v>0</v>
      </c>
      <c r="P13" s="81">
        <v>78.767300000000006</v>
      </c>
      <c r="T13" s="81"/>
      <c r="U13" s="81"/>
    </row>
    <row r="14" spans="1:21">
      <c r="A14" s="28" t="s">
        <v>231</v>
      </c>
      <c r="B14" t="s">
        <v>514</v>
      </c>
      <c r="C14" s="81">
        <v>20.55</v>
      </c>
      <c r="D14" s="81">
        <v>2.3199999999999998</v>
      </c>
      <c r="E14" s="81">
        <v>0</v>
      </c>
      <c r="F14" s="81">
        <v>0.28470000000000001</v>
      </c>
      <c r="G14" s="81">
        <v>10.14</v>
      </c>
      <c r="H14" s="81">
        <v>1.2E-2</v>
      </c>
      <c r="I14" s="81">
        <v>45.27</v>
      </c>
      <c r="J14" s="81">
        <v>0.47910000000000003</v>
      </c>
      <c r="K14" s="81">
        <v>7.1199999999999999E-2</v>
      </c>
      <c r="L14" s="81">
        <v>1.72</v>
      </c>
      <c r="M14" s="81">
        <v>0.1288</v>
      </c>
      <c r="N14" s="81">
        <v>0</v>
      </c>
      <c r="O14" s="81">
        <v>1.21E-2</v>
      </c>
      <c r="P14" s="81">
        <v>80.988</v>
      </c>
      <c r="T14" s="81"/>
      <c r="U14" s="81"/>
    </row>
    <row r="15" spans="1:21">
      <c r="A15" s="28" t="s">
        <v>231</v>
      </c>
      <c r="B15" t="s">
        <v>515</v>
      </c>
      <c r="C15" s="81">
        <v>15.89</v>
      </c>
      <c r="D15" s="81">
        <v>0.86319999999999997</v>
      </c>
      <c r="E15" s="81">
        <v>0</v>
      </c>
      <c r="F15" s="81">
        <v>6.8699999999999997E-2</v>
      </c>
      <c r="G15" s="81">
        <v>5.3</v>
      </c>
      <c r="H15" s="81">
        <v>2.7400000000000001E-2</v>
      </c>
      <c r="I15" s="81">
        <v>57.94</v>
      </c>
      <c r="J15" s="81">
        <v>1.49</v>
      </c>
      <c r="K15" s="81">
        <v>0.06</v>
      </c>
      <c r="L15" s="81">
        <v>1.5650999999999999</v>
      </c>
      <c r="M15" s="81">
        <v>0.1356</v>
      </c>
      <c r="N15" s="81">
        <v>0</v>
      </c>
      <c r="O15" s="81">
        <v>9.1000000000000004E-3</v>
      </c>
      <c r="P15" s="81">
        <v>83.349199999999996</v>
      </c>
      <c r="T15" s="81"/>
      <c r="U15" s="81"/>
    </row>
    <row r="16" spans="1:21">
      <c r="A16" s="28" t="s">
        <v>231</v>
      </c>
      <c r="B16" t="s">
        <v>516</v>
      </c>
      <c r="C16" s="81">
        <v>16.48</v>
      </c>
      <c r="D16" s="81">
        <v>1.97</v>
      </c>
      <c r="E16" s="81">
        <v>0</v>
      </c>
      <c r="F16" s="81">
        <v>0.1067</v>
      </c>
      <c r="G16" s="81">
        <v>5.54</v>
      </c>
      <c r="H16" s="81">
        <v>3.2000000000000001E-2</v>
      </c>
      <c r="I16" s="81">
        <v>57.15</v>
      </c>
      <c r="J16" s="81">
        <v>0.95789999999999997</v>
      </c>
      <c r="K16" s="81">
        <v>9.6199999999999994E-2</v>
      </c>
      <c r="L16" s="81">
        <v>1.7</v>
      </c>
      <c r="M16" s="81">
        <v>0.1182</v>
      </c>
      <c r="N16" s="81">
        <v>0</v>
      </c>
      <c r="O16" s="81">
        <v>5.7000000000000002E-3</v>
      </c>
      <c r="P16" s="81">
        <v>84.156800000000004</v>
      </c>
      <c r="T16" s="81"/>
      <c r="U16" s="81"/>
    </row>
    <row r="17" spans="1:21">
      <c r="A17" s="28" t="s">
        <v>231</v>
      </c>
      <c r="B17" t="s">
        <v>516</v>
      </c>
      <c r="C17" s="81">
        <v>19.79</v>
      </c>
      <c r="D17" s="81">
        <v>1.4329000000000001</v>
      </c>
      <c r="E17" s="81">
        <v>0</v>
      </c>
      <c r="F17" s="81">
        <v>9.3100000000000002E-2</v>
      </c>
      <c r="G17" s="81">
        <v>4.3600000000000003</v>
      </c>
      <c r="H17" s="81">
        <v>5.9499999999999997E-2</v>
      </c>
      <c r="I17" s="81">
        <v>56.83</v>
      </c>
      <c r="J17" s="81">
        <v>0.56950000000000001</v>
      </c>
      <c r="K17" s="81">
        <v>9.2600000000000002E-2</v>
      </c>
      <c r="L17" s="81">
        <v>0.92</v>
      </c>
      <c r="M17" s="81">
        <v>0.13020000000000001</v>
      </c>
      <c r="N17" s="81">
        <v>0</v>
      </c>
      <c r="O17" s="81">
        <v>0</v>
      </c>
      <c r="P17" s="81">
        <v>84.277900000000002</v>
      </c>
      <c r="T17" s="81"/>
      <c r="U17" s="81"/>
    </row>
    <row r="18" spans="1:21">
      <c r="A18" s="28" t="s">
        <v>231</v>
      </c>
      <c r="B18" t="s">
        <v>517</v>
      </c>
      <c r="C18" s="81">
        <v>13.68</v>
      </c>
      <c r="D18" s="81">
        <v>0.85229999999999995</v>
      </c>
      <c r="E18" s="81">
        <v>0</v>
      </c>
      <c r="F18" s="81">
        <v>0.1113</v>
      </c>
      <c r="G18" s="81">
        <v>3.54</v>
      </c>
      <c r="H18" s="81">
        <v>0.13830000000000001</v>
      </c>
      <c r="I18" s="81">
        <v>58.61</v>
      </c>
      <c r="J18" s="81">
        <v>8.39</v>
      </c>
      <c r="K18" s="81">
        <v>2.3199999999999998E-2</v>
      </c>
      <c r="L18" s="81">
        <v>0.83089999999999997</v>
      </c>
      <c r="M18" s="81">
        <v>0.1084</v>
      </c>
      <c r="N18" s="81">
        <v>0</v>
      </c>
      <c r="O18" s="81">
        <v>2E-3</v>
      </c>
      <c r="P18" s="81">
        <v>86.286500000000004</v>
      </c>
      <c r="T18" s="81"/>
      <c r="U18" s="81"/>
    </row>
    <row r="19" spans="1:21">
      <c r="A19" s="28" t="s">
        <v>231</v>
      </c>
      <c r="B19" t="s">
        <v>518</v>
      </c>
      <c r="C19" s="81">
        <v>1.4729000000000001</v>
      </c>
      <c r="D19" s="81">
        <v>1.3935</v>
      </c>
      <c r="E19" s="81">
        <v>0</v>
      </c>
      <c r="F19" s="81">
        <v>5.0000000000000001E-4</v>
      </c>
      <c r="G19" s="81">
        <v>1.3115000000000001</v>
      </c>
      <c r="H19" s="81">
        <v>31.08</v>
      </c>
      <c r="I19" s="81">
        <v>60.86</v>
      </c>
      <c r="J19" s="81">
        <v>0.7339</v>
      </c>
      <c r="K19" s="81">
        <v>2.58E-2</v>
      </c>
      <c r="L19" s="81">
        <v>0.43319999999999997</v>
      </c>
      <c r="M19" s="81">
        <v>5.4000000000000003E-3</v>
      </c>
      <c r="N19" s="81">
        <v>2.7000000000000001E-3</v>
      </c>
      <c r="O19" s="81">
        <v>1.7299999999999999E-2</v>
      </c>
      <c r="P19" s="81">
        <v>97.336799999999997</v>
      </c>
      <c r="T19" s="81"/>
      <c r="U19" s="81"/>
    </row>
    <row r="20" spans="1:21">
      <c r="A20" s="28" t="s">
        <v>231</v>
      </c>
      <c r="B20" t="s">
        <v>519</v>
      </c>
      <c r="C20" s="81">
        <v>15.22</v>
      </c>
      <c r="D20" s="81">
        <v>0.78900000000000003</v>
      </c>
      <c r="E20" s="81">
        <v>0</v>
      </c>
      <c r="F20" s="81">
        <v>5.8299999999999998E-2</v>
      </c>
      <c r="G20" s="81">
        <v>4.3499999999999996</v>
      </c>
      <c r="H20" s="81">
        <v>2.9000000000000001E-2</v>
      </c>
      <c r="I20" s="81">
        <v>60.75</v>
      </c>
      <c r="J20" s="81">
        <v>1.82</v>
      </c>
      <c r="K20" s="81">
        <v>5.4399999999999997E-2</v>
      </c>
      <c r="L20" s="81">
        <v>1.1603000000000001</v>
      </c>
      <c r="M20" s="81">
        <v>0.1192</v>
      </c>
      <c r="N20" s="81">
        <v>0</v>
      </c>
      <c r="O20" s="81">
        <v>4.3E-3</v>
      </c>
      <c r="P20" s="81">
        <v>84.354600000000005</v>
      </c>
      <c r="T20" s="81"/>
      <c r="U20" s="81"/>
    </row>
    <row r="21" spans="1:21">
      <c r="A21" s="28" t="s">
        <v>231</v>
      </c>
      <c r="B21" t="s">
        <v>520</v>
      </c>
      <c r="C21" s="81">
        <v>10.71</v>
      </c>
      <c r="D21" s="81">
        <v>0.27710000000000001</v>
      </c>
      <c r="E21" s="81">
        <v>0</v>
      </c>
      <c r="F21" s="81">
        <v>0.16289999999999999</v>
      </c>
      <c r="G21" s="81">
        <v>15.59</v>
      </c>
      <c r="H21" s="81">
        <v>0</v>
      </c>
      <c r="I21" s="81">
        <v>44.12</v>
      </c>
      <c r="J21" s="81">
        <v>0.93889999999999996</v>
      </c>
      <c r="K21" s="81">
        <v>4.7800000000000002E-2</v>
      </c>
      <c r="L21" s="81">
        <v>2.27</v>
      </c>
      <c r="M21" s="81">
        <v>7.46E-2</v>
      </c>
      <c r="N21" s="81">
        <v>0</v>
      </c>
      <c r="O21" s="81">
        <v>0</v>
      </c>
      <c r="P21" s="81">
        <v>74.191400000000002</v>
      </c>
      <c r="T21" s="81"/>
      <c r="U21" s="81"/>
    </row>
    <row r="22" spans="1:21">
      <c r="A22" s="28" t="s">
        <v>231</v>
      </c>
      <c r="B22" t="s">
        <v>521</v>
      </c>
      <c r="C22" s="81">
        <v>15.03</v>
      </c>
      <c r="D22" s="81">
        <v>1.7105999999999999</v>
      </c>
      <c r="E22" s="81">
        <v>0</v>
      </c>
      <c r="F22" s="81">
        <v>0.156</v>
      </c>
      <c r="G22" s="81">
        <v>12.22</v>
      </c>
      <c r="H22" s="81">
        <v>1.2500000000000001E-2</v>
      </c>
      <c r="I22" s="81">
        <v>44.02</v>
      </c>
      <c r="J22" s="81">
        <v>0.65790000000000004</v>
      </c>
      <c r="K22" s="81">
        <v>3.0700000000000002E-2</v>
      </c>
      <c r="L22" s="81">
        <v>1.6355</v>
      </c>
      <c r="M22" s="81">
        <v>0.1026</v>
      </c>
      <c r="N22" s="81">
        <v>0</v>
      </c>
      <c r="O22" s="81">
        <v>8.6E-3</v>
      </c>
      <c r="P22" s="81">
        <v>75.584400000000002</v>
      </c>
      <c r="T22" s="81"/>
      <c r="U22" s="81"/>
    </row>
    <row r="23" spans="1:21">
      <c r="A23" s="28" t="s">
        <v>231</v>
      </c>
      <c r="B23" t="s">
        <v>522</v>
      </c>
      <c r="C23" s="81">
        <v>14.56</v>
      </c>
      <c r="D23" s="81">
        <v>0.78559999999999997</v>
      </c>
      <c r="E23" s="81">
        <v>0</v>
      </c>
      <c r="F23" s="81">
        <v>6.8699999999999997E-2</v>
      </c>
      <c r="G23" s="81">
        <v>7.42</v>
      </c>
      <c r="H23" s="81">
        <v>1.9599999999999999E-2</v>
      </c>
      <c r="I23" s="81">
        <v>55.26</v>
      </c>
      <c r="J23" s="81">
        <v>1.0526</v>
      </c>
      <c r="K23" s="81">
        <v>5.3400000000000003E-2</v>
      </c>
      <c r="L23" s="81">
        <v>1.1839</v>
      </c>
      <c r="M23" s="81">
        <v>0.1275</v>
      </c>
      <c r="N23" s="81">
        <v>0</v>
      </c>
      <c r="O23" s="81">
        <v>1.09E-2</v>
      </c>
      <c r="P23" s="81">
        <v>80.542299999999997</v>
      </c>
      <c r="T23" s="81"/>
      <c r="U23" s="81"/>
    </row>
    <row r="24" spans="1:21">
      <c r="A24" s="28" t="s">
        <v>231</v>
      </c>
      <c r="B24" t="s">
        <v>523</v>
      </c>
      <c r="C24" s="81">
        <v>12.69</v>
      </c>
      <c r="D24" s="81">
        <v>0.25950000000000001</v>
      </c>
      <c r="E24" s="81">
        <v>0</v>
      </c>
      <c r="F24" s="81">
        <v>0.26369999999999999</v>
      </c>
      <c r="G24" s="81">
        <v>12.1</v>
      </c>
      <c r="H24" s="81">
        <v>0</v>
      </c>
      <c r="I24" s="81">
        <v>47.52</v>
      </c>
      <c r="J24" s="81">
        <v>3.13</v>
      </c>
      <c r="K24" s="81">
        <v>3.4200000000000001E-2</v>
      </c>
      <c r="L24" s="81">
        <v>1.5168999999999999</v>
      </c>
      <c r="M24" s="81">
        <v>8.7800000000000003E-2</v>
      </c>
      <c r="N24" s="81">
        <v>0</v>
      </c>
      <c r="O24" s="81">
        <v>0</v>
      </c>
      <c r="P24" s="81">
        <v>77.602099999999993</v>
      </c>
      <c r="T24" s="81"/>
      <c r="U24" s="81"/>
    </row>
    <row r="25" spans="1:21">
      <c r="A25" s="28" t="s">
        <v>231</v>
      </c>
      <c r="B25" t="s">
        <v>524</v>
      </c>
      <c r="C25" s="81">
        <v>12.48</v>
      </c>
      <c r="D25" s="81">
        <v>0.9829</v>
      </c>
      <c r="E25" s="81">
        <v>0</v>
      </c>
      <c r="F25" s="81">
        <v>4.3999999999999997E-2</v>
      </c>
      <c r="G25" s="81">
        <v>5.17</v>
      </c>
      <c r="H25" s="81">
        <v>5.6399999999999999E-2</v>
      </c>
      <c r="I25" s="81">
        <v>61.7</v>
      </c>
      <c r="J25" s="81">
        <v>0.82330000000000003</v>
      </c>
      <c r="K25" s="81">
        <v>4.4999999999999998E-2</v>
      </c>
      <c r="L25" s="81">
        <v>0.96209999999999996</v>
      </c>
      <c r="M25" s="81">
        <v>0.12770000000000001</v>
      </c>
      <c r="N25" s="81">
        <v>7.1999999999999998E-3</v>
      </c>
      <c r="O25" s="81">
        <v>2.01E-2</v>
      </c>
      <c r="P25" s="81">
        <v>82.418800000000005</v>
      </c>
      <c r="T25" s="81"/>
      <c r="U25" s="81"/>
    </row>
    <row r="26" spans="1:21">
      <c r="A26" s="28" t="s">
        <v>231</v>
      </c>
      <c r="B26" t="s">
        <v>525</v>
      </c>
      <c r="C26" s="81">
        <v>9.14</v>
      </c>
      <c r="D26" s="81">
        <v>0.19289999999999999</v>
      </c>
      <c r="E26" s="81">
        <v>0</v>
      </c>
      <c r="F26" s="81">
        <v>2.8000000000000001E-2</v>
      </c>
      <c r="G26" s="81">
        <v>0.41239999999999999</v>
      </c>
      <c r="H26" s="81">
        <v>1.6400000000000001E-2</v>
      </c>
      <c r="I26" s="81">
        <v>74.260000000000005</v>
      </c>
      <c r="J26" s="81">
        <v>0.12529999999999999</v>
      </c>
      <c r="K26" s="81">
        <v>2.7799999999999998E-2</v>
      </c>
      <c r="L26" s="81">
        <v>0.46760000000000002</v>
      </c>
      <c r="M26" s="81">
        <v>5.9200000000000003E-2</v>
      </c>
      <c r="N26" s="81">
        <v>0</v>
      </c>
      <c r="O26" s="81">
        <v>0</v>
      </c>
      <c r="P26" s="81">
        <v>84.729699999999994</v>
      </c>
      <c r="T26" s="81"/>
      <c r="U26" s="81"/>
    </row>
    <row r="27" spans="1:21">
      <c r="A27" s="28" t="s">
        <v>231</v>
      </c>
      <c r="B27" t="s">
        <v>526</v>
      </c>
      <c r="C27" s="81">
        <v>17.079999999999998</v>
      </c>
      <c r="D27" s="81">
        <v>1.4200000000000001E-2</v>
      </c>
      <c r="E27" s="81">
        <v>0</v>
      </c>
      <c r="F27" s="81">
        <v>0.29730000000000001</v>
      </c>
      <c r="G27" s="81">
        <v>0.56169999999999998</v>
      </c>
      <c r="H27" s="81">
        <v>0</v>
      </c>
      <c r="I27" s="81">
        <v>69.739999999999995</v>
      </c>
      <c r="J27" s="81">
        <v>8.9899999999999994E-2</v>
      </c>
      <c r="K27" s="81">
        <v>4.58E-2</v>
      </c>
      <c r="L27" s="81">
        <v>0.6028</v>
      </c>
      <c r="M27" s="81">
        <v>4.6300000000000001E-2</v>
      </c>
      <c r="N27" s="81">
        <v>0</v>
      </c>
      <c r="O27" s="81">
        <v>0</v>
      </c>
      <c r="P27" s="81">
        <v>88.478099999999998</v>
      </c>
      <c r="T27" s="81"/>
      <c r="U27" s="81"/>
    </row>
    <row r="28" spans="1:21">
      <c r="A28" s="28" t="s">
        <v>231</v>
      </c>
      <c r="B28" t="s">
        <v>527</v>
      </c>
      <c r="C28" s="81">
        <v>58.97</v>
      </c>
      <c r="D28" s="81">
        <v>21.75</v>
      </c>
      <c r="E28" s="81">
        <v>0</v>
      </c>
      <c r="F28" s="81">
        <v>7.32</v>
      </c>
      <c r="G28" s="81">
        <v>2.6</v>
      </c>
      <c r="H28" s="81">
        <v>0.3397</v>
      </c>
      <c r="I28" s="81">
        <v>2.85</v>
      </c>
      <c r="J28" s="81">
        <v>4.4600000000000001E-2</v>
      </c>
      <c r="K28" s="81">
        <v>3.25</v>
      </c>
      <c r="L28" s="81">
        <v>0.30919999999999997</v>
      </c>
      <c r="M28" s="81">
        <v>1.5800000000000002E-2</v>
      </c>
      <c r="N28" s="81">
        <v>0</v>
      </c>
      <c r="O28" s="81">
        <v>2.5000000000000001E-3</v>
      </c>
      <c r="P28" s="81">
        <v>97.451899999999995</v>
      </c>
      <c r="T28" s="81"/>
      <c r="U28" s="81"/>
    </row>
    <row r="29" spans="1:21">
      <c r="A29" s="28" t="s">
        <v>231</v>
      </c>
      <c r="B29" t="s">
        <v>404</v>
      </c>
      <c r="C29" s="81">
        <v>0.12720000000000001</v>
      </c>
      <c r="D29" s="81">
        <v>1.7399999999999999E-2</v>
      </c>
      <c r="E29" s="81">
        <v>0</v>
      </c>
      <c r="F29" s="81">
        <v>8.8999999999999999E-3</v>
      </c>
      <c r="G29" s="81">
        <v>55.93</v>
      </c>
      <c r="H29" s="81">
        <v>0</v>
      </c>
      <c r="I29" s="81">
        <v>0.4395</v>
      </c>
      <c r="J29" s="81">
        <v>2.7000000000000001E-3</v>
      </c>
      <c r="K29" s="81">
        <v>0.20480000000000001</v>
      </c>
      <c r="L29" s="81">
        <v>0.21920000000000001</v>
      </c>
      <c r="M29" s="81">
        <v>1.1554</v>
      </c>
      <c r="N29" s="81">
        <v>2.0500000000000001E-2</v>
      </c>
      <c r="O29" s="81">
        <v>6.1999999999999998E-3</v>
      </c>
      <c r="P29" s="81">
        <v>58.131799999999998</v>
      </c>
      <c r="T29" s="81"/>
      <c r="U29" s="81"/>
    </row>
    <row r="30" spans="1:21">
      <c r="A30" s="28" t="s">
        <v>231</v>
      </c>
      <c r="B30" t="s">
        <v>405</v>
      </c>
      <c r="C30" s="81">
        <v>9.9000000000000005E-2</v>
      </c>
      <c r="D30" s="81">
        <v>0</v>
      </c>
      <c r="E30" s="81">
        <v>0</v>
      </c>
      <c r="F30" s="81">
        <v>9.4000000000000004E-3</v>
      </c>
      <c r="G30" s="81">
        <v>55.69</v>
      </c>
      <c r="H30" s="81">
        <v>0</v>
      </c>
      <c r="I30" s="81">
        <v>0.69720000000000004</v>
      </c>
      <c r="J30" s="81">
        <v>2.41E-2</v>
      </c>
      <c r="K30" s="81">
        <v>0.1419</v>
      </c>
      <c r="L30" s="81">
        <v>0.13550000000000001</v>
      </c>
      <c r="M30" s="81">
        <v>1.0659000000000001</v>
      </c>
      <c r="N30" s="81">
        <v>1.0999999999999999E-2</v>
      </c>
      <c r="O30" s="81">
        <v>0</v>
      </c>
      <c r="P30" s="81">
        <v>57.874099999999999</v>
      </c>
      <c r="T30" s="81"/>
      <c r="U30" s="81"/>
    </row>
    <row r="31" spans="1:21">
      <c r="A31" s="28" t="s">
        <v>231</v>
      </c>
      <c r="B31" t="s">
        <v>406</v>
      </c>
      <c r="C31" s="81">
        <v>9.0800000000000006E-2</v>
      </c>
      <c r="D31" s="81">
        <v>3.8E-3</v>
      </c>
      <c r="E31" s="81">
        <v>0</v>
      </c>
      <c r="F31" s="81">
        <v>1.1999999999999999E-3</v>
      </c>
      <c r="G31" s="81">
        <v>55.69</v>
      </c>
      <c r="H31" s="81">
        <v>7.4999999999999997E-3</v>
      </c>
      <c r="I31" s="81">
        <v>0.73050000000000004</v>
      </c>
      <c r="J31" s="81">
        <v>1.4E-3</v>
      </c>
      <c r="K31" s="81">
        <v>9.0800000000000006E-2</v>
      </c>
      <c r="L31" s="81">
        <v>8.2900000000000001E-2</v>
      </c>
      <c r="M31" s="81">
        <v>1.0545</v>
      </c>
      <c r="N31" s="81">
        <v>0</v>
      </c>
      <c r="O31" s="81">
        <v>0</v>
      </c>
      <c r="P31" s="81">
        <v>57.753399999999999</v>
      </c>
      <c r="T31" s="81"/>
      <c r="U31" s="81"/>
    </row>
    <row r="32" spans="1:21">
      <c r="A32" s="28" t="s">
        <v>231</v>
      </c>
      <c r="B32" t="s">
        <v>407</v>
      </c>
      <c r="C32" s="81">
        <v>0.2878</v>
      </c>
      <c r="D32" s="81">
        <v>0</v>
      </c>
      <c r="E32" s="81">
        <v>0</v>
      </c>
      <c r="F32" s="81">
        <v>4.5999999999999999E-3</v>
      </c>
      <c r="G32" s="81">
        <v>52.87</v>
      </c>
      <c r="H32" s="81">
        <v>8.8999999999999999E-3</v>
      </c>
      <c r="I32" s="81">
        <v>2.52</v>
      </c>
      <c r="J32" s="81">
        <v>6.9999999999999999E-4</v>
      </c>
      <c r="K32" s="81">
        <v>0.14249999999999999</v>
      </c>
      <c r="L32" s="81">
        <v>0.13200000000000001</v>
      </c>
      <c r="M32" s="81">
        <v>1.0749</v>
      </c>
      <c r="N32" s="81">
        <v>0</v>
      </c>
      <c r="O32" s="81">
        <v>0</v>
      </c>
      <c r="P32" s="81">
        <v>57.041499999999999</v>
      </c>
      <c r="T32" s="81"/>
      <c r="U32" s="81"/>
    </row>
    <row r="33" spans="1:21">
      <c r="A33" s="28" t="s">
        <v>231</v>
      </c>
      <c r="B33" t="s">
        <v>408</v>
      </c>
      <c r="C33" s="81">
        <v>0.65139999999999998</v>
      </c>
      <c r="D33" s="81">
        <v>9.4600000000000004E-2</v>
      </c>
      <c r="E33" s="81">
        <v>0</v>
      </c>
      <c r="F33" s="81">
        <v>2.3999999999999998E-3</v>
      </c>
      <c r="G33" s="81">
        <v>52.86</v>
      </c>
      <c r="H33" s="81">
        <v>0</v>
      </c>
      <c r="I33" s="81">
        <v>2.8</v>
      </c>
      <c r="J33" s="81">
        <v>0</v>
      </c>
      <c r="K33" s="81">
        <v>8.8400000000000006E-2</v>
      </c>
      <c r="L33" s="81">
        <v>8.3900000000000002E-2</v>
      </c>
      <c r="M33" s="81">
        <v>0.99170000000000003</v>
      </c>
      <c r="N33" s="81">
        <v>0</v>
      </c>
      <c r="O33" s="81">
        <v>5.4000000000000003E-3</v>
      </c>
      <c r="P33" s="81">
        <v>57.5779</v>
      </c>
      <c r="T33" s="81"/>
      <c r="U33" s="81"/>
    </row>
    <row r="34" spans="1:21">
      <c r="A34" s="28" t="s">
        <v>231</v>
      </c>
      <c r="B34" t="s">
        <v>409</v>
      </c>
      <c r="C34" s="81">
        <v>2.35</v>
      </c>
      <c r="D34" s="81">
        <v>0.2031</v>
      </c>
      <c r="E34" s="81">
        <v>0</v>
      </c>
      <c r="F34" s="81">
        <v>2.41E-2</v>
      </c>
      <c r="G34" s="81">
        <v>44.7</v>
      </c>
      <c r="H34" s="81">
        <v>2.24E-2</v>
      </c>
      <c r="I34" s="81">
        <v>12.13</v>
      </c>
      <c r="J34" s="81">
        <v>2.8899999999999999E-2</v>
      </c>
      <c r="K34" s="81">
        <v>5.7599999999999998E-2</v>
      </c>
      <c r="L34" s="81">
        <v>0.16950000000000001</v>
      </c>
      <c r="M34" s="81">
        <v>0.90159999999999996</v>
      </c>
      <c r="N34" s="81">
        <v>0</v>
      </c>
      <c r="O34" s="81">
        <v>5.9999999999999995E-4</v>
      </c>
      <c r="P34" s="81">
        <v>60.587800000000001</v>
      </c>
      <c r="T34" s="81"/>
      <c r="U34" s="81"/>
    </row>
    <row r="35" spans="1:21">
      <c r="A35" s="28" t="s">
        <v>231</v>
      </c>
      <c r="B35" t="s">
        <v>410</v>
      </c>
      <c r="C35" s="81">
        <v>6.6E-3</v>
      </c>
      <c r="D35" s="81">
        <v>6.1100000000000002E-2</v>
      </c>
      <c r="E35" s="81">
        <v>0</v>
      </c>
      <c r="F35" s="81">
        <v>6.6E-3</v>
      </c>
      <c r="G35" s="81">
        <v>56.24</v>
      </c>
      <c r="H35" s="81">
        <v>0</v>
      </c>
      <c r="I35" s="81">
        <v>0.22639999999999999</v>
      </c>
      <c r="J35" s="81">
        <v>1.24E-2</v>
      </c>
      <c r="K35" s="81">
        <v>6.6900000000000001E-2</v>
      </c>
      <c r="L35" s="81">
        <v>5.7099999999999998E-2</v>
      </c>
      <c r="M35" s="81">
        <v>1.0789</v>
      </c>
      <c r="N35" s="81">
        <v>0</v>
      </c>
      <c r="O35" s="81">
        <v>0</v>
      </c>
      <c r="P35" s="81">
        <v>57.756</v>
      </c>
      <c r="T35" s="81"/>
      <c r="U35" s="81"/>
    </row>
    <row r="36" spans="1:21">
      <c r="A36" s="28" t="s">
        <v>231</v>
      </c>
      <c r="B36" t="s">
        <v>411</v>
      </c>
      <c r="C36" s="81">
        <v>2.0999999999999999E-3</v>
      </c>
      <c r="D36" s="81">
        <v>3.3099999999999997E-2</v>
      </c>
      <c r="E36" s="81">
        <v>5.21E-2</v>
      </c>
      <c r="F36" s="81">
        <v>2.3E-3</v>
      </c>
      <c r="G36" s="81">
        <v>56.52</v>
      </c>
      <c r="H36" s="81">
        <v>1.9E-2</v>
      </c>
      <c r="I36" s="81">
        <v>0.12920000000000001</v>
      </c>
      <c r="J36" s="81">
        <v>1.44E-2</v>
      </c>
      <c r="K36" s="81">
        <v>5.5800000000000002E-2</v>
      </c>
      <c r="L36" s="81">
        <v>4.2799999999999998E-2</v>
      </c>
      <c r="M36" s="81">
        <v>1.0279</v>
      </c>
      <c r="N36" s="81">
        <v>0</v>
      </c>
      <c r="O36" s="81">
        <v>3.5000000000000001E-3</v>
      </c>
      <c r="P36" s="81">
        <v>57.902299999999997</v>
      </c>
      <c r="T36" s="81"/>
      <c r="U36" s="81"/>
    </row>
    <row r="39" spans="1:21">
      <c r="B39" t="s">
        <v>156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C44A6-B45D-7247-9E8D-B909DEB45675}">
  <dimension ref="A2:ALU89"/>
  <sheetViews>
    <sheetView topLeftCell="A29" workbookViewId="0">
      <selection activeCell="A40" sqref="A40"/>
    </sheetView>
  </sheetViews>
  <sheetFormatPr baseColWidth="10" defaultColWidth="9.33203125" defaultRowHeight="14.4"/>
  <cols>
    <col min="1" max="1" width="14.109375" style="21" customWidth="1"/>
    <col min="2" max="2" width="16.6640625" style="21" customWidth="1"/>
    <col min="3" max="3" width="11.6640625" style="62" customWidth="1"/>
    <col min="4" max="4" width="29.77734375" style="22" customWidth="1"/>
    <col min="5" max="5" width="13.109375" style="22" customWidth="1"/>
    <col min="6" max="10" width="9.44140625" style="22" customWidth="1"/>
    <col min="11" max="11" width="10.33203125" style="22" customWidth="1"/>
    <col min="12" max="12" width="9.44140625" style="22" customWidth="1"/>
    <col min="13" max="14" width="11.77734375" style="22" customWidth="1"/>
    <col min="15" max="15" width="10.77734375" style="22" customWidth="1"/>
    <col min="16" max="16" width="11.77734375" style="22" customWidth="1"/>
    <col min="17" max="33" width="12.6640625" style="22" customWidth="1"/>
    <col min="34" max="35" width="9.33203125" style="22"/>
    <col min="36" max="41" width="9.44140625" style="22" customWidth="1"/>
    <col min="42" max="1009" width="9.33203125" style="22"/>
  </cols>
  <sheetData>
    <row r="2" spans="1:1009">
      <c r="A2" s="56" t="s">
        <v>683</v>
      </c>
    </row>
    <row r="3" spans="1:1009">
      <c r="A3" t="s">
        <v>214</v>
      </c>
    </row>
    <row r="5" spans="1:1009" ht="18">
      <c r="A5" s="165" t="s">
        <v>691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</row>
    <row r="6" spans="1:1009">
      <c r="B6" s="103"/>
      <c r="F6" s="104"/>
      <c r="G6" s="100"/>
      <c r="H6" s="100"/>
      <c r="I6" s="100"/>
      <c r="J6" s="100"/>
      <c r="K6" s="100"/>
      <c r="L6" s="100"/>
      <c r="Q6" s="104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BE6" s="85"/>
      <c r="BF6" s="85"/>
      <c r="BG6" s="21"/>
      <c r="BH6" s="21"/>
      <c r="BI6" s="21"/>
    </row>
    <row r="7" spans="1:1009" s="22" customFormat="1">
      <c r="A7" s="21" t="s">
        <v>123</v>
      </c>
      <c r="B7" s="21" t="s">
        <v>122</v>
      </c>
      <c r="C7" s="62" t="s">
        <v>5</v>
      </c>
      <c r="D7" s="89" t="s">
        <v>124</v>
      </c>
      <c r="E7" s="89" t="s">
        <v>161</v>
      </c>
      <c r="F7" s="85" t="s">
        <v>125</v>
      </c>
      <c r="G7" s="22" t="s">
        <v>126</v>
      </c>
      <c r="H7" s="22" t="s">
        <v>127</v>
      </c>
      <c r="I7" s="22" t="s">
        <v>128</v>
      </c>
      <c r="J7" s="22" t="s">
        <v>129</v>
      </c>
      <c r="K7" s="22" t="s">
        <v>130</v>
      </c>
      <c r="L7" s="22" t="s">
        <v>131</v>
      </c>
      <c r="M7" s="22" t="s">
        <v>358</v>
      </c>
      <c r="N7" s="22" t="s">
        <v>359</v>
      </c>
      <c r="O7" s="22" t="s">
        <v>135</v>
      </c>
      <c r="P7" s="22" t="s">
        <v>133</v>
      </c>
      <c r="Q7" s="90" t="s">
        <v>178</v>
      </c>
      <c r="R7" s="32" t="s">
        <v>179</v>
      </c>
      <c r="S7" s="32" t="s">
        <v>135</v>
      </c>
      <c r="T7" s="32" t="s">
        <v>180</v>
      </c>
      <c r="U7" s="32" t="s">
        <v>136</v>
      </c>
      <c r="V7" s="32" t="s">
        <v>181</v>
      </c>
      <c r="W7" s="32" t="s">
        <v>137</v>
      </c>
      <c r="X7" s="32" t="s">
        <v>182</v>
      </c>
      <c r="Y7" s="32" t="s">
        <v>183</v>
      </c>
      <c r="Z7" s="32" t="s">
        <v>184</v>
      </c>
      <c r="AA7" s="32" t="s">
        <v>185</v>
      </c>
      <c r="AB7" s="32" t="s">
        <v>186</v>
      </c>
      <c r="AC7" s="32" t="s">
        <v>187</v>
      </c>
      <c r="AD7" s="32" t="s">
        <v>188</v>
      </c>
      <c r="AE7" s="32" t="s">
        <v>189</v>
      </c>
      <c r="AF7" s="32" t="s">
        <v>132</v>
      </c>
      <c r="AG7" s="32" t="s">
        <v>133</v>
      </c>
      <c r="AH7" s="32" t="s">
        <v>211</v>
      </c>
      <c r="AI7" s="32" t="s">
        <v>190</v>
      </c>
      <c r="AJ7" s="32" t="s">
        <v>191</v>
      </c>
      <c r="AK7" s="32" t="s">
        <v>192</v>
      </c>
      <c r="AL7" s="32" t="s">
        <v>134</v>
      </c>
      <c r="AM7" s="32" t="s">
        <v>193</v>
      </c>
      <c r="AN7" s="32" t="s">
        <v>194</v>
      </c>
      <c r="AO7" s="32" t="s">
        <v>195</v>
      </c>
      <c r="AP7" s="32" t="s">
        <v>171</v>
      </c>
      <c r="AQ7" s="32" t="s">
        <v>162</v>
      </c>
      <c r="AR7" s="32" t="s">
        <v>163</v>
      </c>
      <c r="AS7" s="32" t="s">
        <v>164</v>
      </c>
      <c r="AT7" s="32" t="s">
        <v>165</v>
      </c>
      <c r="AU7" s="32" t="s">
        <v>166</v>
      </c>
      <c r="AV7" s="32" t="s">
        <v>167</v>
      </c>
      <c r="AW7" s="32" t="s">
        <v>168</v>
      </c>
      <c r="AX7" s="32" t="s">
        <v>169</v>
      </c>
      <c r="AY7" s="32" t="s">
        <v>170</v>
      </c>
      <c r="AZ7" s="32" t="s">
        <v>172</v>
      </c>
      <c r="BA7" s="32" t="s">
        <v>173</v>
      </c>
      <c r="BB7" s="32" t="s">
        <v>174</v>
      </c>
      <c r="BC7" s="32" t="s">
        <v>175</v>
      </c>
      <c r="BD7" s="32" t="s">
        <v>176</v>
      </c>
      <c r="BE7" s="90" t="s">
        <v>363</v>
      </c>
      <c r="BF7" s="91" t="s">
        <v>138</v>
      </c>
      <c r="BG7" s="21" t="s">
        <v>139</v>
      </c>
      <c r="BH7" s="21" t="s">
        <v>140</v>
      </c>
      <c r="BI7" s="21" t="s">
        <v>141</v>
      </c>
      <c r="BJ7" s="22" t="s">
        <v>368</v>
      </c>
      <c r="BK7" s="22" t="s">
        <v>367</v>
      </c>
    </row>
    <row r="8" spans="1:1009" s="74" customFormat="1" ht="15" thickBot="1">
      <c r="A8" s="92"/>
      <c r="B8" s="92"/>
      <c r="C8" s="93" t="s">
        <v>6</v>
      </c>
      <c r="E8" s="74" t="s">
        <v>370</v>
      </c>
      <c r="F8" s="94" t="s">
        <v>142</v>
      </c>
      <c r="G8" s="74" t="s">
        <v>142</v>
      </c>
      <c r="H8" s="74" t="s">
        <v>142</v>
      </c>
      <c r="I8" s="74" t="s">
        <v>142</v>
      </c>
      <c r="J8" s="74" t="s">
        <v>142</v>
      </c>
      <c r="K8" s="74" t="s">
        <v>142</v>
      </c>
      <c r="L8" s="74" t="s">
        <v>142</v>
      </c>
      <c r="M8" s="74" t="s">
        <v>142</v>
      </c>
      <c r="N8" s="74" t="s">
        <v>142</v>
      </c>
      <c r="O8" s="74" t="s">
        <v>142</v>
      </c>
      <c r="P8" s="74" t="s">
        <v>142</v>
      </c>
      <c r="Q8" s="58" t="s">
        <v>362</v>
      </c>
      <c r="R8" s="27" t="s">
        <v>362</v>
      </c>
      <c r="S8" s="27" t="s">
        <v>362</v>
      </c>
      <c r="T8" s="27" t="s">
        <v>362</v>
      </c>
      <c r="U8" s="27" t="s">
        <v>362</v>
      </c>
      <c r="V8" s="27" t="s">
        <v>362</v>
      </c>
      <c r="W8" s="27" t="s">
        <v>362</v>
      </c>
      <c r="X8" s="27" t="s">
        <v>362</v>
      </c>
      <c r="Y8" s="27" t="s">
        <v>362</v>
      </c>
      <c r="Z8" s="27" t="s">
        <v>362</v>
      </c>
      <c r="AA8" s="27" t="s">
        <v>362</v>
      </c>
      <c r="AB8" s="27" t="s">
        <v>362</v>
      </c>
      <c r="AC8" s="27" t="s">
        <v>362</v>
      </c>
      <c r="AD8" s="27" t="s">
        <v>362</v>
      </c>
      <c r="AE8" s="27" t="s">
        <v>362</v>
      </c>
      <c r="AF8" s="27" t="s">
        <v>362</v>
      </c>
      <c r="AG8" s="27" t="s">
        <v>362</v>
      </c>
      <c r="AH8" s="27" t="s">
        <v>362</v>
      </c>
      <c r="AI8" s="27" t="s">
        <v>362</v>
      </c>
      <c r="AJ8" s="27" t="s">
        <v>362</v>
      </c>
      <c r="AK8" s="27" t="s">
        <v>362</v>
      </c>
      <c r="AL8" s="27" t="s">
        <v>362</v>
      </c>
      <c r="AM8" s="27" t="s">
        <v>362</v>
      </c>
      <c r="AN8" s="27" t="s">
        <v>362</v>
      </c>
      <c r="AO8" s="27" t="s">
        <v>362</v>
      </c>
      <c r="AP8" s="27" t="s">
        <v>362</v>
      </c>
      <c r="AQ8" s="27" t="s">
        <v>362</v>
      </c>
      <c r="AR8" s="27" t="s">
        <v>362</v>
      </c>
      <c r="AS8" s="27" t="s">
        <v>362</v>
      </c>
      <c r="AT8" s="27" t="s">
        <v>362</v>
      </c>
      <c r="AU8" s="27" t="s">
        <v>362</v>
      </c>
      <c r="AV8" s="27" t="s">
        <v>362</v>
      </c>
      <c r="AW8" s="27" t="s">
        <v>362</v>
      </c>
      <c r="AX8" s="27" t="s">
        <v>362</v>
      </c>
      <c r="AY8" s="27" t="s">
        <v>362</v>
      </c>
      <c r="AZ8" s="27" t="s">
        <v>362</v>
      </c>
      <c r="BA8" s="27" t="s">
        <v>362</v>
      </c>
      <c r="BB8" s="27" t="s">
        <v>362</v>
      </c>
      <c r="BC8" s="27" t="s">
        <v>362</v>
      </c>
      <c r="BD8" s="27" t="s">
        <v>362</v>
      </c>
      <c r="BE8" s="58" t="s">
        <v>362</v>
      </c>
      <c r="BF8" s="94" t="s">
        <v>364</v>
      </c>
      <c r="BG8" s="74" t="s">
        <v>364</v>
      </c>
      <c r="BH8" s="74" t="s">
        <v>364</v>
      </c>
      <c r="BI8" s="74" t="s">
        <v>364</v>
      </c>
      <c r="BJ8" s="74" t="s">
        <v>364</v>
      </c>
      <c r="BK8" s="74" t="s">
        <v>364</v>
      </c>
    </row>
    <row r="9" spans="1:1009" ht="15" thickTop="1">
      <c r="A9" s="21" t="s">
        <v>323</v>
      </c>
      <c r="B9" s="32" t="s">
        <v>326</v>
      </c>
      <c r="C9" s="62">
        <v>18.5</v>
      </c>
      <c r="D9" s="32" t="s">
        <v>340</v>
      </c>
      <c r="E9" s="22">
        <v>0.2</v>
      </c>
      <c r="F9" s="95">
        <v>127</v>
      </c>
      <c r="G9" s="36" t="s">
        <v>355</v>
      </c>
      <c r="H9" s="33">
        <v>174</v>
      </c>
      <c r="I9" s="33">
        <v>225</v>
      </c>
      <c r="J9" s="34">
        <v>0.34</v>
      </c>
      <c r="K9" s="33">
        <v>176</v>
      </c>
      <c r="L9" s="33">
        <v>36</v>
      </c>
      <c r="M9" s="34">
        <v>0.08</v>
      </c>
      <c r="N9" s="32" t="s">
        <v>360</v>
      </c>
      <c r="O9" s="34">
        <v>0.16</v>
      </c>
      <c r="P9" s="36">
        <v>2.6</v>
      </c>
      <c r="Q9" s="96">
        <v>47.95975</v>
      </c>
      <c r="R9" s="36" t="s">
        <v>213</v>
      </c>
      <c r="S9" s="33">
        <v>165.83709999999999</v>
      </c>
      <c r="T9" s="34">
        <v>0.12975</v>
      </c>
      <c r="U9" s="36" t="s">
        <v>213</v>
      </c>
      <c r="V9" s="36" t="s">
        <v>213</v>
      </c>
      <c r="W9" s="36">
        <v>3.2461000000000002</v>
      </c>
      <c r="X9" s="34">
        <v>0.1196</v>
      </c>
      <c r="Y9" s="34">
        <v>5.6999999999999995E-2</v>
      </c>
      <c r="Z9" s="36" t="s">
        <v>213</v>
      </c>
      <c r="AA9" s="36">
        <v>3.9580000000000002</v>
      </c>
      <c r="AB9" s="36">
        <v>7.9407999999999994</v>
      </c>
      <c r="AC9" s="34">
        <v>0.34719999999999995</v>
      </c>
      <c r="AD9" s="33">
        <v>16.077449999999999</v>
      </c>
      <c r="AE9" s="34">
        <v>4.4999999999999998E-2</v>
      </c>
      <c r="AF9" s="33">
        <v>54.554400000000001</v>
      </c>
      <c r="AG9" s="33">
        <v>2642.46135</v>
      </c>
      <c r="AH9" s="36" t="s">
        <v>213</v>
      </c>
      <c r="AI9" s="36" t="s">
        <v>213</v>
      </c>
      <c r="AJ9" s="34">
        <v>6.2799999999999995E-2</v>
      </c>
      <c r="AK9" s="36" t="s">
        <v>213</v>
      </c>
      <c r="AL9" s="36" t="s">
        <v>213</v>
      </c>
      <c r="AM9" s="36" t="s">
        <v>213</v>
      </c>
      <c r="AN9" s="34">
        <v>5.2400000000000002E-2</v>
      </c>
      <c r="AO9" s="36" t="s">
        <v>213</v>
      </c>
      <c r="AP9" s="36">
        <v>6.4500000000000002E-2</v>
      </c>
      <c r="AQ9" s="36">
        <v>0.14800000000000002</v>
      </c>
      <c r="AR9" s="36">
        <v>0.21650000000000003</v>
      </c>
      <c r="AS9" s="36" t="s">
        <v>3</v>
      </c>
      <c r="AT9" s="36">
        <v>0.1</v>
      </c>
      <c r="AU9" s="36" t="s">
        <v>3</v>
      </c>
      <c r="AV9" s="36" t="s">
        <v>3</v>
      </c>
      <c r="AW9" s="36" t="s">
        <v>3</v>
      </c>
      <c r="AX9" s="36" t="s">
        <v>3</v>
      </c>
      <c r="AY9" s="36" t="s">
        <v>3</v>
      </c>
      <c r="AZ9" s="36" t="s">
        <v>3</v>
      </c>
      <c r="BA9" s="36" t="s">
        <v>3</v>
      </c>
      <c r="BB9" s="36" t="s">
        <v>3</v>
      </c>
      <c r="BC9" s="36" t="s">
        <v>3</v>
      </c>
      <c r="BD9" s="36" t="s">
        <v>3</v>
      </c>
      <c r="BE9" s="97">
        <f>SUM(AP9:BD9)</f>
        <v>0.52900000000000003</v>
      </c>
      <c r="BF9" s="98" t="s">
        <v>365</v>
      </c>
      <c r="BG9" s="36">
        <v>16.7286</v>
      </c>
      <c r="BH9" s="34">
        <v>1.9985999999999999</v>
      </c>
      <c r="BI9" s="36">
        <v>39.090600000000002</v>
      </c>
      <c r="BJ9" s="34">
        <v>1.9985999999999999</v>
      </c>
      <c r="BK9" s="34" t="s">
        <v>369</v>
      </c>
    </row>
    <row r="10" spans="1:1009">
      <c r="A10" s="21" t="s">
        <v>324</v>
      </c>
      <c r="B10" s="32" t="s">
        <v>326</v>
      </c>
      <c r="C10" s="62">
        <v>18.3</v>
      </c>
      <c r="D10" s="32" t="s">
        <v>341</v>
      </c>
      <c r="E10" s="22">
        <v>0.2</v>
      </c>
      <c r="F10" s="95">
        <v>108</v>
      </c>
      <c r="G10" s="32" t="s">
        <v>355</v>
      </c>
      <c r="H10" s="33">
        <v>155</v>
      </c>
      <c r="I10" s="33">
        <v>198</v>
      </c>
      <c r="J10" s="34">
        <v>0.26</v>
      </c>
      <c r="K10" s="33">
        <v>153</v>
      </c>
      <c r="L10" s="33">
        <v>34</v>
      </c>
      <c r="M10" s="32" t="s">
        <v>361</v>
      </c>
      <c r="N10" s="32" t="s">
        <v>360</v>
      </c>
      <c r="O10" s="34">
        <v>0.1</v>
      </c>
      <c r="P10" s="36">
        <v>2.1</v>
      </c>
      <c r="Q10" s="95">
        <v>42.290949999999995</v>
      </c>
      <c r="R10" s="36" t="s">
        <v>213</v>
      </c>
      <c r="S10" s="33">
        <v>104.62674999999999</v>
      </c>
      <c r="T10" s="34">
        <v>6.8400000000000002E-2</v>
      </c>
      <c r="U10" s="36" t="s">
        <v>213</v>
      </c>
      <c r="V10" s="36" t="s">
        <v>213</v>
      </c>
      <c r="W10" s="36">
        <v>4.5325500000000005</v>
      </c>
      <c r="X10" s="36" t="s">
        <v>213</v>
      </c>
      <c r="Y10" s="36" t="s">
        <v>213</v>
      </c>
      <c r="Z10" s="36" t="s">
        <v>213</v>
      </c>
      <c r="AA10" s="36">
        <v>2.9861</v>
      </c>
      <c r="AB10" s="36">
        <v>6.01065</v>
      </c>
      <c r="AC10" s="34">
        <v>7.5600000000000001E-2</v>
      </c>
      <c r="AD10" s="36">
        <v>7.7606000000000002</v>
      </c>
      <c r="AE10" s="36" t="s">
        <v>213</v>
      </c>
      <c r="AF10" s="33">
        <v>51.905699999999996</v>
      </c>
      <c r="AG10" s="33">
        <v>2218.56205</v>
      </c>
      <c r="AH10" s="34">
        <v>0.23949999999999999</v>
      </c>
      <c r="AI10" s="34">
        <v>0.16720000000000002</v>
      </c>
      <c r="AJ10" s="36">
        <v>8.0731999999999999</v>
      </c>
      <c r="AK10" s="36" t="s">
        <v>213</v>
      </c>
      <c r="AL10" s="36" t="s">
        <v>213</v>
      </c>
      <c r="AM10" s="36" t="s">
        <v>213</v>
      </c>
      <c r="AN10" s="34">
        <v>4.48E-2</v>
      </c>
      <c r="AO10" s="36" t="s">
        <v>213</v>
      </c>
      <c r="AP10" s="36" t="s">
        <v>3</v>
      </c>
      <c r="AQ10" s="36" t="s">
        <v>3</v>
      </c>
      <c r="AR10" s="36" t="s">
        <v>3</v>
      </c>
      <c r="AS10" s="36" t="s">
        <v>3</v>
      </c>
      <c r="AT10" s="36" t="s">
        <v>3</v>
      </c>
      <c r="AU10" s="36" t="s">
        <v>3</v>
      </c>
      <c r="AV10" s="36" t="s">
        <v>3</v>
      </c>
      <c r="AW10" s="36" t="s">
        <v>3</v>
      </c>
      <c r="AX10" s="36" t="s">
        <v>3</v>
      </c>
      <c r="AY10" s="36" t="s">
        <v>3</v>
      </c>
      <c r="AZ10" s="36" t="s">
        <v>3</v>
      </c>
      <c r="BA10" s="36" t="s">
        <v>3</v>
      </c>
      <c r="BB10" s="36" t="s">
        <v>3</v>
      </c>
      <c r="BC10" s="36" t="s">
        <v>3</v>
      </c>
      <c r="BD10" s="36" t="s">
        <v>3</v>
      </c>
      <c r="BE10" s="97">
        <f t="shared" ref="BE10:BE33" si="0">SUM(AP10:BD10)</f>
        <v>0</v>
      </c>
      <c r="BF10" s="98" t="s">
        <v>365</v>
      </c>
      <c r="BG10" s="36">
        <v>14.990500000000001</v>
      </c>
      <c r="BH10" s="34">
        <v>2.09015</v>
      </c>
      <c r="BI10" s="36">
        <v>36.075050000000005</v>
      </c>
      <c r="BJ10" s="34">
        <v>2.09015</v>
      </c>
      <c r="BK10" s="34" t="s">
        <v>369</v>
      </c>
    </row>
    <row r="11" spans="1:1009">
      <c r="A11" s="21" t="s">
        <v>325</v>
      </c>
      <c r="B11" s="32" t="s">
        <v>327</v>
      </c>
      <c r="C11" s="62">
        <v>18.5</v>
      </c>
      <c r="D11" s="32" t="s">
        <v>341</v>
      </c>
      <c r="E11" s="89">
        <v>0.45</v>
      </c>
      <c r="F11" s="95">
        <v>34</v>
      </c>
      <c r="G11" s="32" t="s">
        <v>355</v>
      </c>
      <c r="H11" s="33">
        <v>125</v>
      </c>
      <c r="I11" s="33">
        <v>164</v>
      </c>
      <c r="J11" s="34">
        <v>0.3</v>
      </c>
      <c r="K11" s="33">
        <v>127</v>
      </c>
      <c r="L11" s="33">
        <v>52</v>
      </c>
      <c r="M11" s="32" t="s">
        <v>361</v>
      </c>
      <c r="N11" s="32" t="s">
        <v>360</v>
      </c>
      <c r="O11" s="34">
        <v>0.04</v>
      </c>
      <c r="P11" s="34">
        <v>0.95</v>
      </c>
      <c r="Q11" s="95">
        <v>57.901649999999997</v>
      </c>
      <c r="R11" s="36">
        <v>5.1450000000000003E-2</v>
      </c>
      <c r="S11" s="33">
        <v>38.074150000000003</v>
      </c>
      <c r="T11" s="34">
        <v>7.4899999999999994E-2</v>
      </c>
      <c r="U11" s="36" t="s">
        <v>213</v>
      </c>
      <c r="V11" s="36" t="s">
        <v>213</v>
      </c>
      <c r="W11" s="36">
        <v>1.2389999999999999</v>
      </c>
      <c r="X11" s="36" t="s">
        <v>213</v>
      </c>
      <c r="Y11" s="36" t="s">
        <v>213</v>
      </c>
      <c r="Z11" s="36" t="s">
        <v>213</v>
      </c>
      <c r="AA11" s="36">
        <v>5.9238999999999997</v>
      </c>
      <c r="AB11" s="36">
        <v>7.1718499999999992</v>
      </c>
      <c r="AC11" s="34">
        <v>0.11895</v>
      </c>
      <c r="AD11" s="36">
        <v>7.7129999999999992</v>
      </c>
      <c r="AE11" s="34">
        <v>6.7600000000000007E-2</v>
      </c>
      <c r="AF11" s="33">
        <v>79.230950000000007</v>
      </c>
      <c r="AG11" s="33">
        <v>977.93185000000005</v>
      </c>
      <c r="AH11" s="36" t="s">
        <v>213</v>
      </c>
      <c r="AI11" s="34">
        <v>9.4649999999999998E-2</v>
      </c>
      <c r="AJ11" s="33">
        <v>12.97165</v>
      </c>
      <c r="AK11" s="36" t="s">
        <v>213</v>
      </c>
      <c r="AL11" s="34">
        <v>0.28689999999999999</v>
      </c>
      <c r="AM11" s="36" t="s">
        <v>213</v>
      </c>
      <c r="AN11" s="34">
        <v>3.6999999999999998E-2</v>
      </c>
      <c r="AO11" s="34">
        <v>0.61640000000000006</v>
      </c>
      <c r="AP11" s="36" t="s">
        <v>3</v>
      </c>
      <c r="AQ11" s="36" t="s">
        <v>3</v>
      </c>
      <c r="AR11" s="36" t="s">
        <v>3</v>
      </c>
      <c r="AS11" s="36" t="s">
        <v>3</v>
      </c>
      <c r="AT11" s="36" t="s">
        <v>3</v>
      </c>
      <c r="AU11" s="36" t="s">
        <v>3</v>
      </c>
      <c r="AV11" s="36" t="s">
        <v>3</v>
      </c>
      <c r="AW11" s="36" t="s">
        <v>3</v>
      </c>
      <c r="AX11" s="36" t="s">
        <v>3</v>
      </c>
      <c r="AY11" s="36" t="s">
        <v>3</v>
      </c>
      <c r="AZ11" s="36" t="s">
        <v>3</v>
      </c>
      <c r="BA11" s="36" t="s">
        <v>3</v>
      </c>
      <c r="BB11" s="36" t="s">
        <v>3</v>
      </c>
      <c r="BC11" s="36" t="s">
        <v>3</v>
      </c>
      <c r="BD11" s="36" t="s">
        <v>3</v>
      </c>
      <c r="BE11" s="97">
        <f t="shared" si="0"/>
        <v>0</v>
      </c>
      <c r="BF11" s="98" t="s">
        <v>365</v>
      </c>
      <c r="BG11" s="36">
        <v>16.631799999999998</v>
      </c>
      <c r="BH11" s="34">
        <v>1.4958</v>
      </c>
      <c r="BI11" s="36">
        <v>10.527149999999999</v>
      </c>
      <c r="BJ11" s="34">
        <v>1.4958</v>
      </c>
      <c r="BK11" s="34" t="s">
        <v>369</v>
      </c>
    </row>
    <row r="12" spans="1:1009">
      <c r="A12" s="21" t="s">
        <v>218</v>
      </c>
      <c r="B12" s="32" t="s">
        <v>328</v>
      </c>
      <c r="C12" s="62">
        <v>22</v>
      </c>
      <c r="D12" s="32" t="s">
        <v>342</v>
      </c>
      <c r="E12" s="22">
        <v>0.2</v>
      </c>
      <c r="F12" s="95">
        <v>87</v>
      </c>
      <c r="G12" s="32" t="s">
        <v>356</v>
      </c>
      <c r="H12" s="33">
        <v>21</v>
      </c>
      <c r="I12" s="33">
        <v>27</v>
      </c>
      <c r="J12" s="34">
        <v>0.18</v>
      </c>
      <c r="K12" s="33">
        <v>463</v>
      </c>
      <c r="L12" s="33">
        <v>29</v>
      </c>
      <c r="M12" s="32" t="s">
        <v>361</v>
      </c>
      <c r="N12" s="34">
        <v>0.13</v>
      </c>
      <c r="O12" s="34">
        <v>0.15</v>
      </c>
      <c r="P12" s="36">
        <v>1.6</v>
      </c>
      <c r="Q12" s="95">
        <v>575.80835000000002</v>
      </c>
      <c r="R12" s="36" t="s">
        <v>213</v>
      </c>
      <c r="S12" s="33">
        <v>145.4342</v>
      </c>
      <c r="T12" s="34">
        <v>4.7050000000000002E-2</v>
      </c>
      <c r="U12" s="36" t="s">
        <v>213</v>
      </c>
      <c r="V12" s="36" t="s">
        <v>213</v>
      </c>
      <c r="W12" s="34">
        <v>0.4713</v>
      </c>
      <c r="X12" s="36">
        <v>9.6990499999999997</v>
      </c>
      <c r="Y12" s="36" t="s">
        <v>213</v>
      </c>
      <c r="Z12" s="36" t="s">
        <v>213</v>
      </c>
      <c r="AA12" s="34">
        <v>0.10285</v>
      </c>
      <c r="AB12" s="34">
        <v>0.1477</v>
      </c>
      <c r="AC12" s="34">
        <v>0.16885</v>
      </c>
      <c r="AD12" s="33">
        <v>40.819100000000006</v>
      </c>
      <c r="AE12" s="36" t="s">
        <v>213</v>
      </c>
      <c r="AF12" s="33">
        <v>204.51855</v>
      </c>
      <c r="AG12" s="33">
        <v>1652.3724</v>
      </c>
      <c r="AH12" s="36" t="s">
        <v>213</v>
      </c>
      <c r="AI12" s="34">
        <v>1.5800000000000002E-2</v>
      </c>
      <c r="AJ12" s="34">
        <v>6.6900000000000001E-2</v>
      </c>
      <c r="AK12" s="34">
        <v>7.7399999999999997E-2</v>
      </c>
      <c r="AL12" s="33">
        <v>17.763300000000001</v>
      </c>
      <c r="AM12" s="36" t="s">
        <v>213</v>
      </c>
      <c r="AN12" s="36">
        <v>3.6532999999999998</v>
      </c>
      <c r="AO12" s="34">
        <v>0.12969999999999998</v>
      </c>
      <c r="AP12" s="36" t="s">
        <v>3</v>
      </c>
      <c r="AQ12" s="36" t="s">
        <v>3</v>
      </c>
      <c r="AR12" s="36" t="s">
        <v>3</v>
      </c>
      <c r="AS12" s="36" t="s">
        <v>3</v>
      </c>
      <c r="AT12" s="36" t="s">
        <v>3</v>
      </c>
      <c r="AU12" s="36" t="s">
        <v>3</v>
      </c>
      <c r="AV12" s="36" t="s">
        <v>3</v>
      </c>
      <c r="AW12" s="36" t="s">
        <v>3</v>
      </c>
      <c r="AX12" s="36" t="s">
        <v>3</v>
      </c>
      <c r="AY12" s="36" t="s">
        <v>3</v>
      </c>
      <c r="AZ12" s="36" t="s">
        <v>3</v>
      </c>
      <c r="BA12" s="36" t="s">
        <v>3</v>
      </c>
      <c r="BB12" s="36" t="s">
        <v>3</v>
      </c>
      <c r="BC12" s="36" t="s">
        <v>3</v>
      </c>
      <c r="BD12" s="36" t="s">
        <v>3</v>
      </c>
      <c r="BE12" s="97">
        <f t="shared" si="0"/>
        <v>0</v>
      </c>
      <c r="BF12" s="98">
        <v>0.80745</v>
      </c>
      <c r="BG12" s="33">
        <v>365.67399999999998</v>
      </c>
      <c r="BH12" s="34">
        <v>5.1545000000000005</v>
      </c>
      <c r="BI12" s="36">
        <v>67.90979999999999</v>
      </c>
      <c r="BJ12" s="34" t="s">
        <v>366</v>
      </c>
      <c r="BK12" s="34" t="s">
        <v>369</v>
      </c>
    </row>
    <row r="13" spans="1:1009">
      <c r="A13" s="21" t="s">
        <v>219</v>
      </c>
      <c r="B13" s="32" t="s">
        <v>328</v>
      </c>
      <c r="C13" s="62">
        <v>20.100000000000001</v>
      </c>
      <c r="D13" s="32" t="s">
        <v>343</v>
      </c>
      <c r="E13" s="22">
        <v>0.2</v>
      </c>
      <c r="F13" s="95">
        <v>29</v>
      </c>
      <c r="G13" s="36">
        <v>1.1000000000000001</v>
      </c>
      <c r="H13" s="33">
        <v>11</v>
      </c>
      <c r="I13" s="36">
        <v>9.9</v>
      </c>
      <c r="J13" s="34">
        <v>0.2</v>
      </c>
      <c r="K13" s="33">
        <v>102</v>
      </c>
      <c r="L13" s="33">
        <v>26</v>
      </c>
      <c r="M13" s="34">
        <v>0.02</v>
      </c>
      <c r="N13" s="32" t="s">
        <v>360</v>
      </c>
      <c r="O13" s="34">
        <v>0.13</v>
      </c>
      <c r="P13" s="34">
        <v>0.42</v>
      </c>
      <c r="Q13" s="95">
        <v>66.683050000000009</v>
      </c>
      <c r="R13" s="36" t="s">
        <v>213</v>
      </c>
      <c r="S13" s="33">
        <v>139.48480000000001</v>
      </c>
      <c r="T13" s="36" t="s">
        <v>213</v>
      </c>
      <c r="U13" s="34">
        <v>2.9699999999999997E-2</v>
      </c>
      <c r="V13" s="36" t="s">
        <v>213</v>
      </c>
      <c r="W13" s="34">
        <v>0.70609999999999995</v>
      </c>
      <c r="X13" s="36">
        <v>2.8323999999999998</v>
      </c>
      <c r="Y13" s="36" t="s">
        <v>213</v>
      </c>
      <c r="Z13" s="36" t="s">
        <v>213</v>
      </c>
      <c r="AA13" s="34">
        <v>0.14745</v>
      </c>
      <c r="AB13" s="34">
        <v>0.19590000000000002</v>
      </c>
      <c r="AC13" s="34">
        <v>0.23265</v>
      </c>
      <c r="AD13" s="33">
        <v>15.47085</v>
      </c>
      <c r="AE13" s="36" t="s">
        <v>213</v>
      </c>
      <c r="AF13" s="33">
        <v>64.935599999999994</v>
      </c>
      <c r="AG13" s="33">
        <v>422.8682</v>
      </c>
      <c r="AH13" s="36" t="s">
        <v>213</v>
      </c>
      <c r="AI13" s="34">
        <v>2.0499999999999997E-2</v>
      </c>
      <c r="AJ13" s="34">
        <v>0.36929999999999996</v>
      </c>
      <c r="AK13" s="34">
        <v>9.8599999999999993E-2</v>
      </c>
      <c r="AL13" s="36">
        <v>9.9265000000000008</v>
      </c>
      <c r="AM13" s="34">
        <v>7.8100000000000003E-2</v>
      </c>
      <c r="AN13" s="36">
        <v>1.31125</v>
      </c>
      <c r="AO13" s="36">
        <v>6.6629000000000005</v>
      </c>
      <c r="AP13" s="36" t="s">
        <v>3</v>
      </c>
      <c r="AQ13" s="36" t="s">
        <v>3</v>
      </c>
      <c r="AR13" s="36" t="s">
        <v>3</v>
      </c>
      <c r="AS13" s="36" t="s">
        <v>3</v>
      </c>
      <c r="AT13" s="36" t="s">
        <v>3</v>
      </c>
      <c r="AU13" s="36" t="s">
        <v>3</v>
      </c>
      <c r="AV13" s="36" t="s">
        <v>3</v>
      </c>
      <c r="AW13" s="36" t="s">
        <v>3</v>
      </c>
      <c r="AX13" s="36" t="s">
        <v>3</v>
      </c>
      <c r="AY13" s="36" t="s">
        <v>3</v>
      </c>
      <c r="AZ13" s="36" t="s">
        <v>3</v>
      </c>
      <c r="BA13" s="36" t="s">
        <v>3</v>
      </c>
      <c r="BB13" s="36" t="s">
        <v>3</v>
      </c>
      <c r="BC13" s="36" t="s">
        <v>3</v>
      </c>
      <c r="BD13" s="36" t="s">
        <v>3</v>
      </c>
      <c r="BE13" s="97">
        <f t="shared" si="0"/>
        <v>0</v>
      </c>
      <c r="BF13" s="98" t="s">
        <v>365</v>
      </c>
      <c r="BG13" s="36">
        <v>32.555300000000003</v>
      </c>
      <c r="BH13" s="34">
        <v>5.2279</v>
      </c>
      <c r="BI13" s="36">
        <v>30.68825</v>
      </c>
      <c r="BJ13" s="34">
        <v>5.2279</v>
      </c>
      <c r="BK13" s="34" t="s">
        <v>369</v>
      </c>
    </row>
    <row r="14" spans="1:1009">
      <c r="A14" s="21" t="s">
        <v>220</v>
      </c>
      <c r="B14" s="32" t="s">
        <v>329</v>
      </c>
      <c r="C14" s="62">
        <v>40.6</v>
      </c>
      <c r="D14" s="32" t="s">
        <v>344</v>
      </c>
      <c r="E14" s="89">
        <v>0.45</v>
      </c>
      <c r="F14" s="95">
        <v>24</v>
      </c>
      <c r="G14" s="33">
        <v>22</v>
      </c>
      <c r="H14" s="33">
        <v>16</v>
      </c>
      <c r="I14" s="36">
        <v>4</v>
      </c>
      <c r="J14" s="34">
        <v>0.65</v>
      </c>
      <c r="K14" s="33">
        <v>245</v>
      </c>
      <c r="L14" s="33">
        <v>60</v>
      </c>
      <c r="M14" s="33">
        <v>19</v>
      </c>
      <c r="N14" s="32" t="s">
        <v>360</v>
      </c>
      <c r="O14" s="34">
        <v>0.69</v>
      </c>
      <c r="P14" s="34">
        <v>0.55000000000000004</v>
      </c>
      <c r="Q14" s="95">
        <v>389.27224999999999</v>
      </c>
      <c r="R14" s="36">
        <v>0.36429999999999996</v>
      </c>
      <c r="S14" s="33">
        <v>646.17825000000005</v>
      </c>
      <c r="T14" s="36">
        <v>2.6952999999999996</v>
      </c>
      <c r="U14" s="33">
        <v>23.950049999999997</v>
      </c>
      <c r="V14" s="36">
        <v>1.74505</v>
      </c>
      <c r="W14" s="33">
        <v>1124.9149</v>
      </c>
      <c r="X14" s="33">
        <v>15.594549999999998</v>
      </c>
      <c r="Y14" s="36">
        <v>3.6250999999999998</v>
      </c>
      <c r="Z14" s="33">
        <v>29.740850000000002</v>
      </c>
      <c r="AA14" s="33">
        <v>11.36675</v>
      </c>
      <c r="AB14" s="33">
        <v>16.0321</v>
      </c>
      <c r="AC14" s="33">
        <v>21.993400000000001</v>
      </c>
      <c r="AD14" s="33">
        <v>62.464299999999994</v>
      </c>
      <c r="AE14" s="36">
        <v>7.3269500000000001</v>
      </c>
      <c r="AF14" s="33">
        <v>173.60804999999999</v>
      </c>
      <c r="AG14" s="33">
        <v>542.48694999999998</v>
      </c>
      <c r="AH14" s="36">
        <v>9.8382499999999986</v>
      </c>
      <c r="AI14" s="34">
        <v>0.56519999999999992</v>
      </c>
      <c r="AJ14" s="34">
        <v>0.17749999999999999</v>
      </c>
      <c r="AK14" s="34">
        <v>7.5050000000000006E-2</v>
      </c>
      <c r="AL14" s="33">
        <v>24.063549999999999</v>
      </c>
      <c r="AM14" s="33">
        <v>92.789749999999998</v>
      </c>
      <c r="AN14" s="36">
        <v>3.5676500000000004</v>
      </c>
      <c r="AO14" s="36">
        <v>1.3668</v>
      </c>
      <c r="AP14" s="36">
        <v>12.087</v>
      </c>
      <c r="AQ14" s="36">
        <v>47.219000000000008</v>
      </c>
      <c r="AR14" s="36">
        <v>93.234000000000009</v>
      </c>
      <c r="AS14" s="36">
        <v>9.25</v>
      </c>
      <c r="AT14" s="36">
        <v>31.647500000000001</v>
      </c>
      <c r="AU14" s="36">
        <v>4.9160000000000004</v>
      </c>
      <c r="AV14" s="36">
        <v>1.2865000000000002</v>
      </c>
      <c r="AW14" s="36">
        <v>3.6840000000000002</v>
      </c>
      <c r="AX14" s="36">
        <v>0.49</v>
      </c>
      <c r="AY14" s="36">
        <v>2.6485000000000003</v>
      </c>
      <c r="AZ14" s="36">
        <v>0.46749999999999997</v>
      </c>
      <c r="BA14" s="36">
        <v>1.27</v>
      </c>
      <c r="BB14" s="36">
        <v>0.16799999999999998</v>
      </c>
      <c r="BC14" s="36">
        <v>1.0430000000000001</v>
      </c>
      <c r="BD14" s="36">
        <v>0.14850000000000002</v>
      </c>
      <c r="BE14" s="97">
        <f t="shared" si="0"/>
        <v>209.55950000000007</v>
      </c>
      <c r="BF14" s="98" t="s">
        <v>365</v>
      </c>
      <c r="BG14" s="36">
        <v>76.50630000000001</v>
      </c>
      <c r="BH14" s="34">
        <v>6.5549999999999997E-2</v>
      </c>
      <c r="BI14" s="36">
        <v>85.249499999999998</v>
      </c>
      <c r="BJ14" s="34">
        <v>6.5549999999999997E-2</v>
      </c>
      <c r="BK14" s="34" t="s">
        <v>369</v>
      </c>
    </row>
    <row r="15" spans="1:1009">
      <c r="A15" s="21" t="s">
        <v>221</v>
      </c>
      <c r="B15" s="32" t="s">
        <v>330</v>
      </c>
      <c r="C15" s="62">
        <v>70.7</v>
      </c>
      <c r="D15" s="32" t="s">
        <v>345</v>
      </c>
      <c r="E15" s="22">
        <v>0.2</v>
      </c>
      <c r="F15" s="95">
        <v>37</v>
      </c>
      <c r="G15" s="34">
        <v>0.19</v>
      </c>
      <c r="H15" s="33">
        <v>40</v>
      </c>
      <c r="I15" s="33">
        <v>12</v>
      </c>
      <c r="J15" s="34">
        <v>0.08</v>
      </c>
      <c r="K15" s="33">
        <v>486</v>
      </c>
      <c r="L15" s="33">
        <v>28</v>
      </c>
      <c r="M15" s="34">
        <v>7.0000000000000007E-2</v>
      </c>
      <c r="N15" s="34">
        <v>0.55000000000000004</v>
      </c>
      <c r="O15" s="34">
        <v>0.32</v>
      </c>
      <c r="P15" s="34">
        <v>0.71</v>
      </c>
      <c r="Q15" s="95">
        <v>454.87414999999999</v>
      </c>
      <c r="R15" s="36" t="s">
        <v>213</v>
      </c>
      <c r="S15" s="33">
        <v>330.53499999999997</v>
      </c>
      <c r="T15" s="34">
        <v>0.4148</v>
      </c>
      <c r="U15" s="34">
        <v>0.10575000000000001</v>
      </c>
      <c r="V15" s="36" t="s">
        <v>213</v>
      </c>
      <c r="W15" s="34">
        <v>0.58589999999999998</v>
      </c>
      <c r="X15" s="36">
        <v>9.5884</v>
      </c>
      <c r="Y15" s="34">
        <v>5.3199999999999997E-2</v>
      </c>
      <c r="Z15" s="34">
        <v>0.1179</v>
      </c>
      <c r="AA15" s="34">
        <v>0.19195000000000001</v>
      </c>
      <c r="AB15" s="34">
        <v>0.13675000000000001</v>
      </c>
      <c r="AC15" s="34">
        <v>0.89664999999999995</v>
      </c>
      <c r="AD15" s="33">
        <v>14.361650000000001</v>
      </c>
      <c r="AE15" s="34">
        <v>0.1099</v>
      </c>
      <c r="AF15" s="33">
        <v>344.48005000000001</v>
      </c>
      <c r="AG15" s="33">
        <v>769.35989999999993</v>
      </c>
      <c r="AH15" s="36" t="s">
        <v>213</v>
      </c>
      <c r="AI15" s="34">
        <v>4.4900000000000002E-2</v>
      </c>
      <c r="AJ15" s="34">
        <v>0.39255000000000001</v>
      </c>
      <c r="AK15" s="34">
        <v>0.20429999999999998</v>
      </c>
      <c r="AL15" s="33">
        <v>51.909549999999996</v>
      </c>
      <c r="AM15" s="34">
        <v>0.41190000000000004</v>
      </c>
      <c r="AN15" s="33">
        <v>22.73095</v>
      </c>
      <c r="AO15" s="34">
        <v>0.75375000000000003</v>
      </c>
      <c r="AP15" s="36">
        <v>0.11799999999999999</v>
      </c>
      <c r="AQ15" s="36">
        <v>8.1499999999999989E-2</v>
      </c>
      <c r="AR15" s="36">
        <v>0.124</v>
      </c>
      <c r="AS15" s="36" t="s">
        <v>3</v>
      </c>
      <c r="AT15" s="36" t="s">
        <v>3</v>
      </c>
      <c r="AU15" s="36" t="s">
        <v>3</v>
      </c>
      <c r="AV15" s="36" t="s">
        <v>3</v>
      </c>
      <c r="AW15" s="36" t="s">
        <v>3</v>
      </c>
      <c r="AX15" s="36" t="s">
        <v>3</v>
      </c>
      <c r="AY15" s="36" t="s">
        <v>3</v>
      </c>
      <c r="AZ15" s="36" t="s">
        <v>3</v>
      </c>
      <c r="BA15" s="36" t="s">
        <v>3</v>
      </c>
      <c r="BB15" s="36" t="s">
        <v>3</v>
      </c>
      <c r="BC15" s="36" t="s">
        <v>3</v>
      </c>
      <c r="BD15" s="36" t="s">
        <v>3</v>
      </c>
      <c r="BE15" s="97">
        <f t="shared" si="0"/>
        <v>0.32350000000000001</v>
      </c>
      <c r="BF15" s="98">
        <v>0.66694999999999993</v>
      </c>
      <c r="BG15" s="33">
        <v>228.126</v>
      </c>
      <c r="BH15" s="34">
        <v>6.3074499999999993</v>
      </c>
      <c r="BI15" s="36">
        <v>55.281099999999995</v>
      </c>
      <c r="BJ15" s="33">
        <v>117.216725</v>
      </c>
      <c r="BK15" s="36">
        <v>0.1263</v>
      </c>
    </row>
    <row r="16" spans="1:1009">
      <c r="A16" s="21" t="s">
        <v>222</v>
      </c>
      <c r="B16" s="32" t="s">
        <v>330</v>
      </c>
      <c r="C16" s="62">
        <v>69.5</v>
      </c>
      <c r="D16" s="32" t="s">
        <v>346</v>
      </c>
      <c r="E16" s="22">
        <v>0.2</v>
      </c>
      <c r="F16" s="95">
        <v>35</v>
      </c>
      <c r="G16" s="34">
        <v>0.77</v>
      </c>
      <c r="H16" s="33">
        <v>42</v>
      </c>
      <c r="I16" s="33">
        <v>12</v>
      </c>
      <c r="J16" s="34">
        <v>0.05</v>
      </c>
      <c r="K16" s="33">
        <v>493</v>
      </c>
      <c r="L16" s="33">
        <v>29</v>
      </c>
      <c r="M16" s="34">
        <v>0.6</v>
      </c>
      <c r="N16" s="34">
        <v>0.56000000000000005</v>
      </c>
      <c r="O16" s="34">
        <v>0.33</v>
      </c>
      <c r="P16" s="34">
        <v>0.72</v>
      </c>
      <c r="Q16" s="95">
        <v>448.27535</v>
      </c>
      <c r="R16" s="36" t="s">
        <v>213</v>
      </c>
      <c r="S16" s="33">
        <v>335.39609999999999</v>
      </c>
      <c r="T16" s="34">
        <v>0.42654999999999998</v>
      </c>
      <c r="U16" s="34">
        <v>0.37445000000000001</v>
      </c>
      <c r="V16" s="36" t="s">
        <v>213</v>
      </c>
      <c r="W16" s="34">
        <v>0.31190000000000001</v>
      </c>
      <c r="X16" s="36">
        <v>9.8842999999999996</v>
      </c>
      <c r="Y16" s="34">
        <v>0.20074999999999998</v>
      </c>
      <c r="Z16" s="34">
        <v>0.77264999999999995</v>
      </c>
      <c r="AA16" s="34">
        <v>0.34360000000000002</v>
      </c>
      <c r="AB16" s="34">
        <v>0.60949999999999993</v>
      </c>
      <c r="AC16" s="34">
        <v>0.85355000000000003</v>
      </c>
      <c r="AD16" s="33">
        <v>16.78295</v>
      </c>
      <c r="AE16" s="34">
        <v>0.25585000000000002</v>
      </c>
      <c r="AF16" s="33">
        <v>344.98609999999996</v>
      </c>
      <c r="AG16" s="33">
        <v>752.2509</v>
      </c>
      <c r="AH16" s="34">
        <v>0.1361</v>
      </c>
      <c r="AI16" s="34">
        <v>0.16139999999999999</v>
      </c>
      <c r="AJ16" s="34">
        <v>0.22670000000000001</v>
      </c>
      <c r="AK16" s="34">
        <v>9.1049999999999992E-2</v>
      </c>
      <c r="AL16" s="33">
        <v>52.695650000000001</v>
      </c>
      <c r="AM16" s="36">
        <v>1.4469000000000001</v>
      </c>
      <c r="AN16" s="33">
        <v>22.26135</v>
      </c>
      <c r="AO16" s="34">
        <v>0.72150000000000003</v>
      </c>
      <c r="AP16" s="36">
        <v>0.3135</v>
      </c>
      <c r="AQ16" s="36">
        <v>0.23149999999999998</v>
      </c>
      <c r="AR16" s="36">
        <v>0.501</v>
      </c>
      <c r="AS16" s="36" t="s">
        <v>3</v>
      </c>
      <c r="AT16" s="36">
        <v>0.21449999999999997</v>
      </c>
      <c r="AU16" s="36" t="s">
        <v>3</v>
      </c>
      <c r="AV16" s="36" t="s">
        <v>3</v>
      </c>
      <c r="AW16" s="36" t="s">
        <v>3</v>
      </c>
      <c r="AX16" s="36" t="s">
        <v>3</v>
      </c>
      <c r="AY16" s="36" t="s">
        <v>3</v>
      </c>
      <c r="AZ16" s="36" t="s">
        <v>3</v>
      </c>
      <c r="BA16" s="36" t="s">
        <v>3</v>
      </c>
      <c r="BB16" s="36" t="s">
        <v>3</v>
      </c>
      <c r="BC16" s="36" t="s">
        <v>3</v>
      </c>
      <c r="BD16" s="36" t="s">
        <v>3</v>
      </c>
      <c r="BE16" s="97">
        <f t="shared" si="0"/>
        <v>1.2604999999999997</v>
      </c>
      <c r="BF16" s="98">
        <v>0.67559999999999998</v>
      </c>
      <c r="BG16" s="33">
        <v>238.36619999999999</v>
      </c>
      <c r="BH16" s="34">
        <v>6.4169999999999998</v>
      </c>
      <c r="BI16" s="36">
        <v>58.439599999999999</v>
      </c>
      <c r="BJ16" s="33">
        <v>238.36619999999999</v>
      </c>
      <c r="BK16" s="36" t="s">
        <v>369</v>
      </c>
    </row>
    <row r="17" spans="1:63">
      <c r="A17" s="21" t="s">
        <v>223</v>
      </c>
      <c r="B17" s="32" t="s">
        <v>331</v>
      </c>
      <c r="C17" s="62">
        <v>24.2</v>
      </c>
      <c r="D17" s="32" t="s">
        <v>347</v>
      </c>
      <c r="E17" s="89">
        <v>0.45</v>
      </c>
      <c r="F17" s="95">
        <v>93</v>
      </c>
      <c r="G17" s="34">
        <v>0.1</v>
      </c>
      <c r="H17" s="33">
        <v>28</v>
      </c>
      <c r="I17" s="33">
        <v>54</v>
      </c>
      <c r="J17" s="99">
        <v>4.0000000000000001E-3</v>
      </c>
      <c r="K17" s="33">
        <v>23</v>
      </c>
      <c r="L17" s="33">
        <v>32</v>
      </c>
      <c r="M17" s="34">
        <v>0.13</v>
      </c>
      <c r="N17" s="32" t="s">
        <v>360</v>
      </c>
      <c r="O17" s="34">
        <v>0.18</v>
      </c>
      <c r="P17" s="36">
        <v>1.2</v>
      </c>
      <c r="Q17" s="95">
        <v>23.009549999999997</v>
      </c>
      <c r="R17" s="36" t="s">
        <v>213</v>
      </c>
      <c r="S17" s="33">
        <v>183.1628</v>
      </c>
      <c r="T17" s="34">
        <v>0.1118</v>
      </c>
      <c r="U17" s="34">
        <v>7.9500000000000001E-2</v>
      </c>
      <c r="V17" s="36" t="s">
        <v>213</v>
      </c>
      <c r="W17" s="33">
        <v>735.32640000000004</v>
      </c>
      <c r="X17" s="34">
        <v>6.3600000000000004E-2</v>
      </c>
      <c r="Y17" s="34">
        <v>9.5999999999999992E-3</v>
      </c>
      <c r="Z17" s="36">
        <v>1.7371500000000002</v>
      </c>
      <c r="AA17" s="34">
        <v>9.9250000000000005E-2</v>
      </c>
      <c r="AB17" s="34">
        <v>0.73859999999999992</v>
      </c>
      <c r="AC17" s="34">
        <v>0.75309999999999999</v>
      </c>
      <c r="AD17" s="33">
        <v>32.65795</v>
      </c>
      <c r="AE17" s="36" t="s">
        <v>213</v>
      </c>
      <c r="AF17" s="33">
        <v>36.06615</v>
      </c>
      <c r="AG17" s="33">
        <v>1175.5037499999999</v>
      </c>
      <c r="AH17" s="34">
        <v>0.21989999999999998</v>
      </c>
      <c r="AI17" s="34">
        <v>0.20255000000000001</v>
      </c>
      <c r="AJ17" s="36">
        <v>3.8187499999999996</v>
      </c>
      <c r="AK17" s="34">
        <v>9.9899999999999989E-2</v>
      </c>
      <c r="AL17" s="36">
        <v>1.2194500000000001</v>
      </c>
      <c r="AM17" s="33">
        <v>22.788899999999998</v>
      </c>
      <c r="AN17" s="34">
        <v>5.8649999999999994E-2</v>
      </c>
      <c r="AO17" s="36">
        <v>4.3772500000000001</v>
      </c>
      <c r="AP17" s="36">
        <v>8.4999999999999992E-2</v>
      </c>
      <c r="AQ17" s="36">
        <v>0.21000000000000002</v>
      </c>
      <c r="AR17" s="36">
        <v>0.39900000000000002</v>
      </c>
      <c r="AS17" s="36" t="s">
        <v>3</v>
      </c>
      <c r="AT17" s="36" t="s">
        <v>3</v>
      </c>
      <c r="AU17" s="36" t="s">
        <v>3</v>
      </c>
      <c r="AV17" s="36" t="s">
        <v>3</v>
      </c>
      <c r="AW17" s="36" t="s">
        <v>3</v>
      </c>
      <c r="AX17" s="36" t="s">
        <v>3</v>
      </c>
      <c r="AY17" s="36" t="s">
        <v>3</v>
      </c>
      <c r="AZ17" s="36" t="s">
        <v>3</v>
      </c>
      <c r="BA17" s="36" t="s">
        <v>3</v>
      </c>
      <c r="BB17" s="36" t="s">
        <v>3</v>
      </c>
      <c r="BC17" s="36" t="s">
        <v>3</v>
      </c>
      <c r="BD17" s="36" t="s">
        <v>3</v>
      </c>
      <c r="BE17" s="97">
        <f t="shared" si="0"/>
        <v>0.69400000000000006</v>
      </c>
      <c r="BF17" s="98" t="s">
        <v>365</v>
      </c>
      <c r="BG17" s="36">
        <v>19.471249999999998</v>
      </c>
      <c r="BH17" s="34">
        <v>4.1135999999999999</v>
      </c>
      <c r="BI17" s="36">
        <v>45.706149999999994</v>
      </c>
      <c r="BJ17" s="34">
        <v>4.1135999999999999</v>
      </c>
      <c r="BK17" s="36">
        <v>44.556449999999998</v>
      </c>
    </row>
    <row r="18" spans="1:63">
      <c r="A18" s="21" t="s">
        <v>224</v>
      </c>
      <c r="B18" s="32" t="s">
        <v>332</v>
      </c>
      <c r="C18" s="62">
        <v>38.5</v>
      </c>
      <c r="D18" s="32" t="s">
        <v>348</v>
      </c>
      <c r="E18" s="22">
        <v>0.2</v>
      </c>
      <c r="F18" s="95">
        <v>71</v>
      </c>
      <c r="G18" s="32" t="s">
        <v>356</v>
      </c>
      <c r="H18" s="33">
        <v>53</v>
      </c>
      <c r="I18" s="33">
        <v>59</v>
      </c>
      <c r="J18" s="34">
        <v>0.36</v>
      </c>
      <c r="K18" s="33">
        <v>384</v>
      </c>
      <c r="L18" s="33">
        <v>29</v>
      </c>
      <c r="M18" s="32" t="s">
        <v>361</v>
      </c>
      <c r="N18" s="36">
        <v>1</v>
      </c>
      <c r="O18" s="34">
        <v>0.14000000000000001</v>
      </c>
      <c r="P18" s="36">
        <v>1.1000000000000001</v>
      </c>
      <c r="Q18" s="95">
        <v>955.40895</v>
      </c>
      <c r="R18" s="36" t="s">
        <v>213</v>
      </c>
      <c r="S18" s="33">
        <v>142.86695</v>
      </c>
      <c r="T18" s="34">
        <v>2.4300000000000002E-2</v>
      </c>
      <c r="U18" s="99">
        <v>1.5E-3</v>
      </c>
      <c r="V18" s="36" t="s">
        <v>213</v>
      </c>
      <c r="W18" s="34">
        <v>0.82665</v>
      </c>
      <c r="X18" s="36">
        <v>1.0952999999999999</v>
      </c>
      <c r="Y18" s="34">
        <v>5.0549999999999998E-2</v>
      </c>
      <c r="Z18" s="34">
        <v>4.7199999999999999E-2</v>
      </c>
      <c r="AA18" s="34">
        <v>0.36209999999999998</v>
      </c>
      <c r="AB18" s="34">
        <v>0.52170000000000005</v>
      </c>
      <c r="AC18" s="34">
        <v>0.2321</v>
      </c>
      <c r="AD18" s="36">
        <v>3.8443499999999999</v>
      </c>
      <c r="AE18" s="36" t="s">
        <v>213</v>
      </c>
      <c r="AF18" s="33">
        <v>273.44814999999994</v>
      </c>
      <c r="AG18" s="33">
        <v>1185.8854999999999</v>
      </c>
      <c r="AH18" s="34">
        <v>0.14650000000000002</v>
      </c>
      <c r="AI18" s="34">
        <v>0.35065000000000002</v>
      </c>
      <c r="AJ18" s="34">
        <v>0.61525000000000007</v>
      </c>
      <c r="AK18" s="36" t="s">
        <v>213</v>
      </c>
      <c r="AL18" s="33">
        <v>114.77105</v>
      </c>
      <c r="AM18" s="36">
        <v>2.73265</v>
      </c>
      <c r="AN18" s="33">
        <v>14.1448</v>
      </c>
      <c r="AO18" s="36">
        <v>2.4211499999999999</v>
      </c>
      <c r="AP18" s="36" t="s">
        <v>3</v>
      </c>
      <c r="AQ18" s="36" t="s">
        <v>3</v>
      </c>
      <c r="AR18" s="36" t="s">
        <v>3</v>
      </c>
      <c r="AS18" s="36" t="s">
        <v>3</v>
      </c>
      <c r="AT18" s="36" t="s">
        <v>3</v>
      </c>
      <c r="AU18" s="36" t="s">
        <v>3</v>
      </c>
      <c r="AV18" s="36" t="s">
        <v>3</v>
      </c>
      <c r="AW18" s="36" t="s">
        <v>3</v>
      </c>
      <c r="AX18" s="36" t="s">
        <v>3</v>
      </c>
      <c r="AY18" s="36" t="s">
        <v>3</v>
      </c>
      <c r="AZ18" s="36" t="s">
        <v>3</v>
      </c>
      <c r="BA18" s="36" t="s">
        <v>3</v>
      </c>
      <c r="BB18" s="36" t="s">
        <v>3</v>
      </c>
      <c r="BC18" s="36" t="s">
        <v>3</v>
      </c>
      <c r="BD18" s="36" t="s">
        <v>3</v>
      </c>
      <c r="BE18" s="97">
        <f t="shared" si="0"/>
        <v>0</v>
      </c>
      <c r="BF18" s="98">
        <v>0.3906</v>
      </c>
      <c r="BG18" s="33">
        <v>149.41575</v>
      </c>
      <c r="BH18" s="34">
        <v>3.8850000000000002</v>
      </c>
      <c r="BI18" s="33">
        <v>243.21525</v>
      </c>
      <c r="BJ18" s="34" t="s">
        <v>366</v>
      </c>
      <c r="BK18" s="36" t="s">
        <v>369</v>
      </c>
    </row>
    <row r="19" spans="1:63">
      <c r="A19" s="21" t="s">
        <v>225</v>
      </c>
      <c r="B19" s="32" t="s">
        <v>332</v>
      </c>
      <c r="C19" s="62">
        <v>42</v>
      </c>
      <c r="D19" s="32" t="s">
        <v>348</v>
      </c>
      <c r="E19" s="89">
        <v>0.45</v>
      </c>
      <c r="F19" s="95">
        <v>60</v>
      </c>
      <c r="G19" s="36">
        <v>3.1</v>
      </c>
      <c r="H19" s="33">
        <v>52</v>
      </c>
      <c r="I19" s="33">
        <v>55</v>
      </c>
      <c r="J19" s="34">
        <v>0.19</v>
      </c>
      <c r="K19" s="33">
        <v>370</v>
      </c>
      <c r="L19" s="33">
        <v>33</v>
      </c>
      <c r="M19" s="34">
        <v>0.56000000000000005</v>
      </c>
      <c r="N19" s="34">
        <v>0.99</v>
      </c>
      <c r="O19" s="34">
        <v>0.12</v>
      </c>
      <c r="P19" s="34">
        <v>0.86</v>
      </c>
      <c r="Q19" s="95">
        <v>913.62789999999995</v>
      </c>
      <c r="R19" s="36" t="s">
        <v>213</v>
      </c>
      <c r="S19" s="33">
        <v>127.59209999999999</v>
      </c>
      <c r="T19" s="34">
        <v>2.4750000000000001E-2</v>
      </c>
      <c r="U19" s="34">
        <v>0.26724999999999999</v>
      </c>
      <c r="V19" s="34">
        <v>0.25064999999999998</v>
      </c>
      <c r="W19" s="34">
        <v>0.49730000000000002</v>
      </c>
      <c r="X19" s="36">
        <v>2.5462499999999997</v>
      </c>
      <c r="Y19" s="34">
        <v>0.2019</v>
      </c>
      <c r="Z19" s="36">
        <v>1.0667</v>
      </c>
      <c r="AA19" s="34">
        <v>0.99255000000000004</v>
      </c>
      <c r="AB19" s="36">
        <v>1.2699500000000001</v>
      </c>
      <c r="AC19" s="36">
        <v>1.0415000000000001</v>
      </c>
      <c r="AD19" s="33">
        <v>13.8247</v>
      </c>
      <c r="AE19" s="34">
        <v>0.16320000000000001</v>
      </c>
      <c r="AF19" s="33">
        <v>262.21199999999999</v>
      </c>
      <c r="AG19" s="33">
        <v>925.14994999999999</v>
      </c>
      <c r="AH19" s="34">
        <v>0.64459999999999995</v>
      </c>
      <c r="AI19" s="34">
        <v>0.21340000000000001</v>
      </c>
      <c r="AJ19" s="34">
        <v>0.2752</v>
      </c>
      <c r="AK19" s="34">
        <v>0.16854999999999998</v>
      </c>
      <c r="AL19" s="33">
        <v>107.259</v>
      </c>
      <c r="AM19" s="36">
        <v>2.7675000000000001</v>
      </c>
      <c r="AN19" s="33">
        <v>13.7394</v>
      </c>
      <c r="AO19" s="36">
        <v>2.0528500000000003</v>
      </c>
      <c r="AP19" s="36">
        <v>0.32500000000000001</v>
      </c>
      <c r="AQ19" s="36">
        <v>0.54049999999999998</v>
      </c>
      <c r="AR19" s="36">
        <v>1.3170000000000002</v>
      </c>
      <c r="AS19" s="36">
        <v>0.1245</v>
      </c>
      <c r="AT19" s="36">
        <v>0.48149999999999998</v>
      </c>
      <c r="AU19" s="36">
        <v>9.6500000000000002E-2</v>
      </c>
      <c r="AV19" s="36" t="s">
        <v>3</v>
      </c>
      <c r="AW19" s="36" t="s">
        <v>3</v>
      </c>
      <c r="AX19" s="36" t="s">
        <v>3</v>
      </c>
      <c r="AY19" s="36" t="s">
        <v>3</v>
      </c>
      <c r="AZ19" s="36" t="s">
        <v>3</v>
      </c>
      <c r="BA19" s="36" t="s">
        <v>3</v>
      </c>
      <c r="BB19" s="36" t="s">
        <v>3</v>
      </c>
      <c r="BC19" s="36" t="s">
        <v>3</v>
      </c>
      <c r="BD19" s="36" t="s">
        <v>3</v>
      </c>
      <c r="BE19" s="97">
        <f t="shared" si="0"/>
        <v>2.8849999999999998</v>
      </c>
      <c r="BF19" s="98">
        <v>0.39755000000000001</v>
      </c>
      <c r="BG19" s="33">
        <v>155.0795</v>
      </c>
      <c r="BH19" s="34">
        <v>3.8309500000000001</v>
      </c>
      <c r="BI19" s="33">
        <v>232.63544999999999</v>
      </c>
      <c r="BJ19" s="36">
        <v>79.455224999999999</v>
      </c>
      <c r="BK19" s="36" t="s">
        <v>369</v>
      </c>
    </row>
    <row r="20" spans="1:63">
      <c r="A20" s="21" t="s">
        <v>226</v>
      </c>
      <c r="B20" s="32" t="s">
        <v>333</v>
      </c>
      <c r="C20" s="62">
        <v>23</v>
      </c>
      <c r="D20" s="32" t="s">
        <v>347</v>
      </c>
      <c r="E20" s="89">
        <v>0.45</v>
      </c>
      <c r="F20" s="98">
        <v>2.2999999999999998</v>
      </c>
      <c r="G20" s="34">
        <v>0.04</v>
      </c>
      <c r="H20" s="36">
        <v>1.3</v>
      </c>
      <c r="I20" s="36">
        <v>1.7</v>
      </c>
      <c r="J20" s="34">
        <v>0.71</v>
      </c>
      <c r="K20" s="36">
        <v>2.2000000000000002</v>
      </c>
      <c r="L20" s="36">
        <v>8.5</v>
      </c>
      <c r="M20" s="34">
        <v>0.28999999999999998</v>
      </c>
      <c r="N20" s="32" t="s">
        <v>360</v>
      </c>
      <c r="O20" s="34">
        <v>0.04</v>
      </c>
      <c r="P20" s="34">
        <v>0.04</v>
      </c>
      <c r="Q20" s="95">
        <v>76.020999999999987</v>
      </c>
      <c r="R20" s="36">
        <v>0.94350000000000001</v>
      </c>
      <c r="S20" s="33">
        <v>429.03949999999998</v>
      </c>
      <c r="T20" s="34">
        <v>0.61050000000000004</v>
      </c>
      <c r="U20" s="34">
        <v>0.70599999999999996</v>
      </c>
      <c r="V20" s="34">
        <v>5.4499999999999993E-2</v>
      </c>
      <c r="W20" s="36">
        <v>1.016</v>
      </c>
      <c r="X20" s="36">
        <v>2.9455</v>
      </c>
      <c r="Y20" s="34">
        <v>9.0999999999999998E-2</v>
      </c>
      <c r="Z20" s="36">
        <v>1.9035000000000002</v>
      </c>
      <c r="AA20" s="33">
        <v>298.27099999999996</v>
      </c>
      <c r="AB20" s="33">
        <v>83.957999999999998</v>
      </c>
      <c r="AC20" s="33">
        <v>24.313499999999998</v>
      </c>
      <c r="AD20" s="33">
        <v>293.29999999999995</v>
      </c>
      <c r="AE20" s="36" t="s">
        <v>213</v>
      </c>
      <c r="AF20" s="33">
        <v>43.406500000000008</v>
      </c>
      <c r="AG20" s="33">
        <v>357.69849999999997</v>
      </c>
      <c r="AH20" s="36" t="s">
        <v>213</v>
      </c>
      <c r="AI20" s="34">
        <v>9.5500000000000002E-2</v>
      </c>
      <c r="AJ20" s="34">
        <v>8.3000000000000004E-2</v>
      </c>
      <c r="AK20" s="34">
        <v>0.61499999999999999</v>
      </c>
      <c r="AL20" s="36">
        <v>1.792</v>
      </c>
      <c r="AM20" s="34">
        <v>0.45100000000000001</v>
      </c>
      <c r="AN20" s="34">
        <v>0.22700000000000004</v>
      </c>
      <c r="AO20" s="36" t="s">
        <v>213</v>
      </c>
      <c r="AP20" s="36">
        <v>1.9039999999999999</v>
      </c>
      <c r="AQ20" s="36">
        <v>3.0430000000000001</v>
      </c>
      <c r="AR20" s="36">
        <v>2.7805</v>
      </c>
      <c r="AS20" s="36">
        <v>1.0365</v>
      </c>
      <c r="AT20" s="36">
        <v>4.38</v>
      </c>
      <c r="AU20" s="36">
        <v>0.73550000000000004</v>
      </c>
      <c r="AV20" s="36">
        <v>0.13550000000000001</v>
      </c>
      <c r="AW20" s="36">
        <v>0.59250000000000003</v>
      </c>
      <c r="AX20" s="36">
        <v>7.1000000000000008E-2</v>
      </c>
      <c r="AY20" s="36">
        <v>0.41000000000000003</v>
      </c>
      <c r="AZ20" s="36">
        <v>7.0000000000000007E-2</v>
      </c>
      <c r="BA20" s="36">
        <v>0.19600000000000001</v>
      </c>
      <c r="BB20" s="36" t="s">
        <v>3</v>
      </c>
      <c r="BC20" s="36">
        <v>0.17699999999999999</v>
      </c>
      <c r="BD20" s="36" t="s">
        <v>3</v>
      </c>
      <c r="BE20" s="97">
        <f t="shared" si="0"/>
        <v>15.531499999999998</v>
      </c>
      <c r="BF20" s="98" t="s">
        <v>365</v>
      </c>
      <c r="BG20" s="36">
        <v>3.1221000000000001</v>
      </c>
      <c r="BH20" s="34">
        <v>0.18890000000000001</v>
      </c>
      <c r="BI20" s="36">
        <v>10.66455</v>
      </c>
      <c r="BJ20" s="36">
        <v>1.6555</v>
      </c>
      <c r="BK20" s="36">
        <v>2.5508499999999996</v>
      </c>
    </row>
    <row r="21" spans="1:63">
      <c r="A21" s="21" t="s">
        <v>227</v>
      </c>
      <c r="B21" s="32" t="s">
        <v>334</v>
      </c>
      <c r="C21" s="62">
        <v>30</v>
      </c>
      <c r="D21" s="32" t="s">
        <v>348</v>
      </c>
      <c r="E21" s="22">
        <v>0.2</v>
      </c>
      <c r="F21" s="95">
        <v>143</v>
      </c>
      <c r="G21" s="36">
        <v>1.6</v>
      </c>
      <c r="H21" s="33">
        <v>24</v>
      </c>
      <c r="I21" s="33">
        <v>17</v>
      </c>
      <c r="J21" s="34">
        <v>0.14000000000000001</v>
      </c>
      <c r="K21" s="33">
        <v>214</v>
      </c>
      <c r="L21" s="33">
        <v>43</v>
      </c>
      <c r="M21" s="34">
        <v>0.39</v>
      </c>
      <c r="N21" s="34">
        <v>0.31</v>
      </c>
      <c r="O21" s="34">
        <v>0.26</v>
      </c>
      <c r="P21" s="36">
        <v>1.5</v>
      </c>
      <c r="Q21" s="95">
        <v>283.97209999999995</v>
      </c>
      <c r="R21" s="36" t="s">
        <v>213</v>
      </c>
      <c r="S21" s="33">
        <v>295.13290000000001</v>
      </c>
      <c r="T21" s="34">
        <v>8.7800000000000003E-2</v>
      </c>
      <c r="U21" s="34">
        <v>0.34254999999999997</v>
      </c>
      <c r="V21" s="34">
        <v>0.56899999999999995</v>
      </c>
      <c r="W21" s="34">
        <v>0.27765000000000001</v>
      </c>
      <c r="X21" s="36">
        <v>8.4580000000000002</v>
      </c>
      <c r="Y21" s="34">
        <v>9.3849999999999989E-2</v>
      </c>
      <c r="Z21" s="34">
        <v>0.36244999999999999</v>
      </c>
      <c r="AA21" s="34">
        <v>0.16265000000000002</v>
      </c>
      <c r="AB21" s="34">
        <v>0.39500000000000002</v>
      </c>
      <c r="AC21" s="34">
        <v>0.58525000000000005</v>
      </c>
      <c r="AD21" s="33">
        <v>31.51285</v>
      </c>
      <c r="AE21" s="34">
        <v>7.5899999999999995E-2</v>
      </c>
      <c r="AF21" s="33">
        <v>167.75684999999999</v>
      </c>
      <c r="AG21" s="33">
        <v>1616.3915500000001</v>
      </c>
      <c r="AH21" s="34">
        <v>0.59139999999999993</v>
      </c>
      <c r="AI21" s="34">
        <v>5.5000000000000007E-2</v>
      </c>
      <c r="AJ21" s="36" t="s">
        <v>213</v>
      </c>
      <c r="AK21" s="34">
        <v>0.1192</v>
      </c>
      <c r="AL21" s="33">
        <v>33.133150000000001</v>
      </c>
      <c r="AM21" s="34">
        <v>0.49219999999999997</v>
      </c>
      <c r="AN21" s="36">
        <v>8.1245499999999993</v>
      </c>
      <c r="AO21" s="36" t="s">
        <v>213</v>
      </c>
      <c r="AP21" s="36">
        <v>0.627</v>
      </c>
      <c r="AQ21" s="36">
        <v>0.47499999999999998</v>
      </c>
      <c r="AR21" s="36">
        <v>1.0640000000000001</v>
      </c>
      <c r="AS21" s="36">
        <v>0.10350000000000001</v>
      </c>
      <c r="AT21" s="36">
        <v>0.43899999999999995</v>
      </c>
      <c r="AU21" s="36">
        <v>0.10100000000000001</v>
      </c>
      <c r="AV21" s="36" t="s">
        <v>3</v>
      </c>
      <c r="AW21" s="36" t="s">
        <v>3</v>
      </c>
      <c r="AX21" s="36" t="s">
        <v>3</v>
      </c>
      <c r="AY21" s="36">
        <v>6.5000000000000002E-2</v>
      </c>
      <c r="AZ21" s="36" t="s">
        <v>3</v>
      </c>
      <c r="BA21" s="36">
        <v>5.8000000000000003E-2</v>
      </c>
      <c r="BB21" s="36" t="s">
        <v>3</v>
      </c>
      <c r="BC21" s="36">
        <v>5.6000000000000001E-2</v>
      </c>
      <c r="BD21" s="36" t="s">
        <v>3</v>
      </c>
      <c r="BE21" s="97">
        <f t="shared" si="0"/>
        <v>2.9884999999999997</v>
      </c>
      <c r="BF21" s="98" t="s">
        <v>365</v>
      </c>
      <c r="BG21" s="36">
        <v>38.294799999999995</v>
      </c>
      <c r="BH21" s="34">
        <v>2.51525</v>
      </c>
      <c r="BI21" s="36">
        <v>28.098549999999999</v>
      </c>
      <c r="BJ21" s="36">
        <v>20.405024999999998</v>
      </c>
      <c r="BK21" s="36">
        <v>0.14079999999999998</v>
      </c>
    </row>
    <row r="22" spans="1:63">
      <c r="A22" s="21" t="s">
        <v>228</v>
      </c>
      <c r="B22" s="32" t="s">
        <v>334</v>
      </c>
      <c r="C22" s="62">
        <v>26.6</v>
      </c>
      <c r="D22" s="32" t="s">
        <v>347</v>
      </c>
      <c r="E22" s="89">
        <v>0.45</v>
      </c>
      <c r="F22" s="98">
        <v>1.9</v>
      </c>
      <c r="G22" s="34">
        <v>0.02</v>
      </c>
      <c r="H22" s="36">
        <v>3.8</v>
      </c>
      <c r="I22" s="36">
        <v>1.1000000000000001</v>
      </c>
      <c r="J22" s="34">
        <v>0.03</v>
      </c>
      <c r="K22" s="36">
        <v>4.5999999999999996</v>
      </c>
      <c r="L22" s="33">
        <v>18</v>
      </c>
      <c r="M22" s="34">
        <v>0.1</v>
      </c>
      <c r="N22" s="32" t="s">
        <v>360</v>
      </c>
      <c r="O22" s="34">
        <v>0.06</v>
      </c>
      <c r="P22" s="34">
        <v>0.03</v>
      </c>
      <c r="Q22" s="98">
        <v>2.0922999999999998</v>
      </c>
      <c r="R22" s="36" t="s">
        <v>213</v>
      </c>
      <c r="S22" s="33">
        <v>56.734099999999998</v>
      </c>
      <c r="T22" s="34">
        <v>6.59E-2</v>
      </c>
      <c r="U22" s="36" t="s">
        <v>213</v>
      </c>
      <c r="V22" s="36" t="s">
        <v>213</v>
      </c>
      <c r="W22" s="34">
        <v>0.64575000000000005</v>
      </c>
      <c r="X22" s="34">
        <v>0.84060000000000001</v>
      </c>
      <c r="Y22" s="36" t="s">
        <v>213</v>
      </c>
      <c r="Z22" s="34">
        <v>0.37909999999999999</v>
      </c>
      <c r="AA22" s="36">
        <v>1.8424499999999999</v>
      </c>
      <c r="AB22" s="36">
        <v>4.9192499999999999</v>
      </c>
      <c r="AC22" s="34">
        <v>0.57674999999999998</v>
      </c>
      <c r="AD22" s="33">
        <v>19.53565</v>
      </c>
      <c r="AE22" s="36" t="s">
        <v>213</v>
      </c>
      <c r="AF22" s="36">
        <v>4.5053999999999998</v>
      </c>
      <c r="AG22" s="33">
        <v>24.552299999999999</v>
      </c>
      <c r="AH22" s="36" t="s">
        <v>213</v>
      </c>
      <c r="AI22" s="36" t="s">
        <v>213</v>
      </c>
      <c r="AJ22" s="36" t="s">
        <v>213</v>
      </c>
      <c r="AK22" s="34">
        <v>6.1749999999999999E-2</v>
      </c>
      <c r="AL22" s="36" t="s">
        <v>213</v>
      </c>
      <c r="AM22" s="34">
        <v>5.16E-2</v>
      </c>
      <c r="AN22" s="34">
        <v>3.3450000000000001E-2</v>
      </c>
      <c r="AO22" s="36" t="s">
        <v>213</v>
      </c>
      <c r="AP22" s="36">
        <v>0.54100000000000004</v>
      </c>
      <c r="AQ22" s="36">
        <v>0.24199999999999999</v>
      </c>
      <c r="AR22" s="36">
        <v>9.7000000000000003E-2</v>
      </c>
      <c r="AS22" s="36">
        <v>8.3999999999999991E-2</v>
      </c>
      <c r="AT22" s="36">
        <v>0.34799999999999998</v>
      </c>
      <c r="AU22" s="36">
        <v>7.1999999999999995E-2</v>
      </c>
      <c r="AV22" s="36" t="s">
        <v>3</v>
      </c>
      <c r="AW22" s="36" t="s">
        <v>3</v>
      </c>
      <c r="AX22" s="36" t="s">
        <v>3</v>
      </c>
      <c r="AY22" s="36" t="s">
        <v>3</v>
      </c>
      <c r="AZ22" s="36" t="s">
        <v>3</v>
      </c>
      <c r="BA22" s="36" t="s">
        <v>3</v>
      </c>
      <c r="BB22" s="36" t="s">
        <v>3</v>
      </c>
      <c r="BC22" s="36" t="s">
        <v>3</v>
      </c>
      <c r="BD22" s="36" t="s">
        <v>3</v>
      </c>
      <c r="BE22" s="97">
        <f t="shared" si="0"/>
        <v>1.3839999999999999</v>
      </c>
      <c r="BF22" s="98" t="s">
        <v>365</v>
      </c>
      <c r="BG22" s="36">
        <v>1.4210500000000001</v>
      </c>
      <c r="BH22" s="34">
        <v>0.27585000000000004</v>
      </c>
      <c r="BI22" s="36">
        <v>6.6391499999999999</v>
      </c>
      <c r="BJ22" s="36">
        <v>0.84845000000000015</v>
      </c>
      <c r="BK22" s="36">
        <v>8.1781499999999987</v>
      </c>
    </row>
    <row r="23" spans="1:63">
      <c r="A23" s="21" t="s">
        <v>229</v>
      </c>
      <c r="B23" s="32" t="s">
        <v>335</v>
      </c>
      <c r="C23" s="62">
        <v>25.1</v>
      </c>
      <c r="D23" s="32" t="s">
        <v>349</v>
      </c>
      <c r="E23" s="89">
        <v>0.45</v>
      </c>
      <c r="F23" s="98">
        <v>5.7</v>
      </c>
      <c r="G23" s="34">
        <v>0.23</v>
      </c>
      <c r="H23" s="32" t="s">
        <v>357</v>
      </c>
      <c r="I23" s="36">
        <v>4.0999999999999996</v>
      </c>
      <c r="J23" s="34">
        <v>7.0000000000000007E-2</v>
      </c>
      <c r="K23" s="36">
        <v>6</v>
      </c>
      <c r="L23" s="33">
        <v>16</v>
      </c>
      <c r="M23" s="34">
        <v>0.16</v>
      </c>
      <c r="N23" s="32" t="s">
        <v>360</v>
      </c>
      <c r="O23" s="34">
        <v>0.06</v>
      </c>
      <c r="P23" s="34">
        <v>0.06</v>
      </c>
      <c r="Q23" s="98">
        <v>2.01945</v>
      </c>
      <c r="R23" s="36">
        <v>0.10444999999999999</v>
      </c>
      <c r="S23" s="33">
        <v>59.436400000000006</v>
      </c>
      <c r="T23" s="36" t="s">
        <v>213</v>
      </c>
      <c r="U23" s="36" t="s">
        <v>213</v>
      </c>
      <c r="V23" s="36" t="s">
        <v>213</v>
      </c>
      <c r="W23" s="36" t="s">
        <v>213</v>
      </c>
      <c r="X23" s="34">
        <v>9.8299999999999998E-2</v>
      </c>
      <c r="Y23" s="34">
        <v>4.7500000000000001E-2</v>
      </c>
      <c r="Z23" s="36">
        <v>2.0196999999999998</v>
      </c>
      <c r="AA23" s="36">
        <v>3.55165</v>
      </c>
      <c r="AB23" s="36">
        <v>6.7557</v>
      </c>
      <c r="AC23" s="34">
        <v>0.51154999999999995</v>
      </c>
      <c r="AD23" s="36">
        <v>9.4747000000000003</v>
      </c>
      <c r="AE23" s="36" t="s">
        <v>213</v>
      </c>
      <c r="AF23" s="36">
        <v>1.1387999999999998</v>
      </c>
      <c r="AG23" s="33">
        <v>52.182000000000002</v>
      </c>
      <c r="AH23" s="36" t="s">
        <v>213</v>
      </c>
      <c r="AI23" s="36" t="s">
        <v>213</v>
      </c>
      <c r="AJ23" s="36" t="s">
        <v>213</v>
      </c>
      <c r="AK23" s="36" t="s">
        <v>213</v>
      </c>
      <c r="AL23" s="36" t="s">
        <v>213</v>
      </c>
      <c r="AM23" s="34">
        <v>0.75229999999999997</v>
      </c>
      <c r="AN23" s="34">
        <v>1.4000000000000002E-2</v>
      </c>
      <c r="AO23" s="36" t="s">
        <v>213</v>
      </c>
      <c r="AP23" s="36">
        <v>0.121</v>
      </c>
      <c r="AQ23" s="36">
        <v>0.21500000000000002</v>
      </c>
      <c r="AR23" s="36">
        <v>0.50049999999999994</v>
      </c>
      <c r="AS23" s="36">
        <v>5.6000000000000001E-2</v>
      </c>
      <c r="AT23" s="36">
        <v>0.24</v>
      </c>
      <c r="AU23" s="36" t="s">
        <v>3</v>
      </c>
      <c r="AV23" s="36" t="s">
        <v>3</v>
      </c>
      <c r="AW23" s="36" t="s">
        <v>3</v>
      </c>
      <c r="AX23" s="36" t="s">
        <v>3</v>
      </c>
      <c r="AY23" s="36" t="s">
        <v>3</v>
      </c>
      <c r="AZ23" s="36" t="s">
        <v>3</v>
      </c>
      <c r="BA23" s="36" t="s">
        <v>3</v>
      </c>
      <c r="BB23" s="36" t="s">
        <v>3</v>
      </c>
      <c r="BC23" s="36" t="s">
        <v>3</v>
      </c>
      <c r="BD23" s="36" t="s">
        <v>3</v>
      </c>
      <c r="BE23" s="97">
        <f t="shared" si="0"/>
        <v>1.1325000000000001</v>
      </c>
      <c r="BF23" s="98" t="s">
        <v>365</v>
      </c>
      <c r="BG23" s="36">
        <v>11.8317</v>
      </c>
      <c r="BH23" s="34">
        <v>9.4150000000000011E-2</v>
      </c>
      <c r="BI23" s="36">
        <v>2.70465</v>
      </c>
      <c r="BJ23" s="36">
        <v>5.9629250000000003</v>
      </c>
      <c r="BK23" s="36">
        <v>24.504850000000001</v>
      </c>
    </row>
    <row r="24" spans="1:63">
      <c r="A24" s="21" t="s">
        <v>230</v>
      </c>
      <c r="B24" s="32" t="s">
        <v>335</v>
      </c>
      <c r="C24" s="62">
        <v>25.3</v>
      </c>
      <c r="D24" s="32" t="s">
        <v>350</v>
      </c>
      <c r="E24" s="22">
        <v>0.2</v>
      </c>
      <c r="F24" s="98">
        <v>4.8</v>
      </c>
      <c r="G24" s="99">
        <v>5.0000000000000001E-3</v>
      </c>
      <c r="H24" s="36">
        <v>2</v>
      </c>
      <c r="I24" s="36">
        <v>3</v>
      </c>
      <c r="J24" s="34">
        <v>0.02</v>
      </c>
      <c r="K24" s="36">
        <v>5.2</v>
      </c>
      <c r="L24" s="33">
        <v>20</v>
      </c>
      <c r="M24" s="34">
        <v>0.04</v>
      </c>
      <c r="N24" s="32" t="s">
        <v>360</v>
      </c>
      <c r="O24" s="34">
        <v>0.09</v>
      </c>
      <c r="P24" s="34">
        <v>0.05</v>
      </c>
      <c r="Q24" s="98">
        <v>4.1512500000000001</v>
      </c>
      <c r="R24" s="36">
        <v>5.5300000000000002E-2</v>
      </c>
      <c r="S24" s="33">
        <v>84.955200000000005</v>
      </c>
      <c r="T24" s="36" t="s">
        <v>213</v>
      </c>
      <c r="U24" s="36" t="s">
        <v>213</v>
      </c>
      <c r="V24" s="36" t="s">
        <v>213</v>
      </c>
      <c r="W24" s="36" t="s">
        <v>213</v>
      </c>
      <c r="X24" s="34">
        <v>0.2848</v>
      </c>
      <c r="Y24" s="36" t="s">
        <v>213</v>
      </c>
      <c r="Z24" s="34">
        <v>0.81920000000000004</v>
      </c>
      <c r="AA24" s="36">
        <v>5.4120000000000008</v>
      </c>
      <c r="AB24" s="33">
        <v>11.190300000000001</v>
      </c>
      <c r="AC24" s="36">
        <v>1.9067499999999999</v>
      </c>
      <c r="AD24" s="33">
        <v>19.594999999999999</v>
      </c>
      <c r="AE24" s="36" t="s">
        <v>213</v>
      </c>
      <c r="AF24" s="36">
        <v>2.6810999999999998</v>
      </c>
      <c r="AG24" s="33">
        <v>47.932950000000005</v>
      </c>
      <c r="AH24" s="36" t="s">
        <v>213</v>
      </c>
      <c r="AI24" s="36" t="s">
        <v>213</v>
      </c>
      <c r="AJ24" s="36" t="s">
        <v>213</v>
      </c>
      <c r="AK24" s="34">
        <v>6.8400000000000002E-2</v>
      </c>
      <c r="AL24" s="36" t="s">
        <v>213</v>
      </c>
      <c r="AM24" s="34">
        <v>0.13015000000000002</v>
      </c>
      <c r="AN24" s="34">
        <v>0.37475000000000003</v>
      </c>
      <c r="AO24" s="36" t="s">
        <v>213</v>
      </c>
      <c r="AP24" s="36">
        <v>0.33750000000000002</v>
      </c>
      <c r="AQ24" s="36">
        <v>0.20400000000000001</v>
      </c>
      <c r="AR24" s="36">
        <v>0.752</v>
      </c>
      <c r="AS24" s="36">
        <v>6.6000000000000003E-2</v>
      </c>
      <c r="AT24" s="36">
        <v>0.30199999999999999</v>
      </c>
      <c r="AU24" s="36" t="s">
        <v>3</v>
      </c>
      <c r="AV24" s="36" t="s">
        <v>3</v>
      </c>
      <c r="AW24" s="36" t="s">
        <v>3</v>
      </c>
      <c r="AX24" s="36" t="s">
        <v>3</v>
      </c>
      <c r="AY24" s="36" t="s">
        <v>3</v>
      </c>
      <c r="AZ24" s="36" t="s">
        <v>3</v>
      </c>
      <c r="BA24" s="36" t="s">
        <v>3</v>
      </c>
      <c r="BB24" s="36" t="s">
        <v>3</v>
      </c>
      <c r="BC24" s="36" t="s">
        <v>3</v>
      </c>
      <c r="BD24" s="36" t="s">
        <v>3</v>
      </c>
      <c r="BE24" s="97">
        <f t="shared" si="0"/>
        <v>1.6615000000000002</v>
      </c>
      <c r="BF24" s="98" t="s">
        <v>365</v>
      </c>
      <c r="BG24" s="36">
        <v>2.8363999999999998</v>
      </c>
      <c r="BH24" s="34">
        <v>0.19295000000000001</v>
      </c>
      <c r="BI24" s="36">
        <v>12.988299999999999</v>
      </c>
      <c r="BJ24" s="36">
        <v>1.514675</v>
      </c>
      <c r="BK24" s="36">
        <v>11.6381</v>
      </c>
    </row>
    <row r="25" spans="1:63">
      <c r="A25" s="21" t="s">
        <v>231</v>
      </c>
      <c r="B25" s="32" t="s">
        <v>682</v>
      </c>
      <c r="C25" s="62">
        <v>66</v>
      </c>
      <c r="D25" s="32" t="s">
        <v>348</v>
      </c>
      <c r="E25" s="22">
        <v>0.2</v>
      </c>
      <c r="F25" s="95">
        <v>67</v>
      </c>
      <c r="G25" s="34">
        <v>0.31</v>
      </c>
      <c r="H25" s="33">
        <v>70</v>
      </c>
      <c r="I25" s="33">
        <v>58</v>
      </c>
      <c r="J25" s="34">
        <v>0.02</v>
      </c>
      <c r="K25" s="33">
        <v>385</v>
      </c>
      <c r="L25" s="33">
        <v>23</v>
      </c>
      <c r="M25" s="32" t="s">
        <v>361</v>
      </c>
      <c r="N25" s="34">
        <v>0.69</v>
      </c>
      <c r="O25" s="36">
        <v>2.1</v>
      </c>
      <c r="P25" s="36">
        <v>1.4</v>
      </c>
      <c r="Q25" s="95">
        <v>860.55009999999993</v>
      </c>
      <c r="R25" s="36" t="s">
        <v>213</v>
      </c>
      <c r="S25" s="33">
        <v>3166.96695</v>
      </c>
      <c r="T25" s="34">
        <v>0.35804999999999998</v>
      </c>
      <c r="U25" s="36" t="s">
        <v>213</v>
      </c>
      <c r="V25" s="36" t="s">
        <v>213</v>
      </c>
      <c r="W25" s="36" t="s">
        <v>213</v>
      </c>
      <c r="X25" s="36">
        <v>6.5775999999999994</v>
      </c>
      <c r="Y25" s="34">
        <v>5.645E-2</v>
      </c>
      <c r="Z25" s="34">
        <v>6.7400000000000002E-2</v>
      </c>
      <c r="AA25" s="36" t="s">
        <v>213</v>
      </c>
      <c r="AB25" s="34">
        <v>5.96E-2</v>
      </c>
      <c r="AC25" s="34">
        <v>0.19305</v>
      </c>
      <c r="AD25" s="33">
        <v>17.904800000000002</v>
      </c>
      <c r="AE25" s="36" t="s">
        <v>213</v>
      </c>
      <c r="AF25" s="33">
        <v>522.77794999999992</v>
      </c>
      <c r="AG25" s="33">
        <v>1555.26695</v>
      </c>
      <c r="AH25" s="36" t="s">
        <v>213</v>
      </c>
      <c r="AI25" s="36" t="s">
        <v>213</v>
      </c>
      <c r="AJ25" s="36" t="s">
        <v>213</v>
      </c>
      <c r="AK25" s="34">
        <v>6.2850000000000003E-2</v>
      </c>
      <c r="AL25" s="33">
        <v>68.649249999999995</v>
      </c>
      <c r="AM25" s="34">
        <v>0.23735000000000001</v>
      </c>
      <c r="AN25" s="33">
        <v>14.059799999999999</v>
      </c>
      <c r="AO25" s="36" t="s">
        <v>213</v>
      </c>
      <c r="AP25" s="36">
        <v>8.4000000000000005E-2</v>
      </c>
      <c r="AQ25" s="36" t="s">
        <v>3</v>
      </c>
      <c r="AR25" s="36" t="s">
        <v>3</v>
      </c>
      <c r="AS25" s="36" t="s">
        <v>3</v>
      </c>
      <c r="AT25" s="36" t="s">
        <v>3</v>
      </c>
      <c r="AU25" s="36" t="s">
        <v>3</v>
      </c>
      <c r="AV25" s="36" t="s">
        <v>3</v>
      </c>
      <c r="AW25" s="36" t="s">
        <v>3</v>
      </c>
      <c r="AX25" s="36" t="s">
        <v>3</v>
      </c>
      <c r="AY25" s="36" t="s">
        <v>3</v>
      </c>
      <c r="AZ25" s="36" t="s">
        <v>3</v>
      </c>
      <c r="BA25" s="36" t="s">
        <v>3</v>
      </c>
      <c r="BB25" s="36" t="s">
        <v>3</v>
      </c>
      <c r="BC25" s="36" t="s">
        <v>3</v>
      </c>
      <c r="BD25" s="36" t="s">
        <v>3</v>
      </c>
      <c r="BE25" s="97">
        <f t="shared" si="0"/>
        <v>8.4000000000000005E-2</v>
      </c>
      <c r="BF25" s="98">
        <v>0.25929999999999997</v>
      </c>
      <c r="BG25" s="36">
        <v>83.440449999999998</v>
      </c>
      <c r="BH25" s="34">
        <v>2.8125999999999998</v>
      </c>
      <c r="BI25" s="36">
        <v>6.6556499999999996</v>
      </c>
      <c r="BJ25" s="36">
        <v>43.126525000000001</v>
      </c>
      <c r="BK25" s="36">
        <v>0.10855000000000001</v>
      </c>
    </row>
    <row r="26" spans="1:63">
      <c r="A26" s="21" t="s">
        <v>232</v>
      </c>
      <c r="B26" s="32" t="s">
        <v>336</v>
      </c>
      <c r="C26" s="62">
        <v>41.7</v>
      </c>
      <c r="D26" s="32" t="s">
        <v>342</v>
      </c>
      <c r="E26" s="89">
        <v>0.45</v>
      </c>
      <c r="F26" s="95">
        <v>79</v>
      </c>
      <c r="G26" s="34">
        <v>0.82</v>
      </c>
      <c r="H26" s="33">
        <v>111</v>
      </c>
      <c r="I26" s="33">
        <v>80</v>
      </c>
      <c r="J26" s="34">
        <v>7.0000000000000007E-2</v>
      </c>
      <c r="K26" s="33">
        <v>346</v>
      </c>
      <c r="L26" s="33">
        <v>25</v>
      </c>
      <c r="M26" s="32" t="s">
        <v>361</v>
      </c>
      <c r="N26" s="36">
        <v>2</v>
      </c>
      <c r="O26" s="34">
        <v>0.19</v>
      </c>
      <c r="P26" s="36">
        <v>1.5</v>
      </c>
      <c r="Q26" s="95">
        <v>1341.7928999999999</v>
      </c>
      <c r="R26" s="36" t="s">
        <v>213</v>
      </c>
      <c r="S26" s="33">
        <v>196.28560000000002</v>
      </c>
      <c r="T26" s="36">
        <v>1.8934000000000002</v>
      </c>
      <c r="U26" s="36" t="s">
        <v>213</v>
      </c>
      <c r="V26" s="36" t="s">
        <v>213</v>
      </c>
      <c r="W26" s="36" t="s">
        <v>213</v>
      </c>
      <c r="X26" s="33">
        <v>14.94135</v>
      </c>
      <c r="Y26" s="36" t="s">
        <v>213</v>
      </c>
      <c r="Z26" s="34">
        <v>6.8400000000000002E-2</v>
      </c>
      <c r="AA26" s="34">
        <v>9.0200000000000002E-2</v>
      </c>
      <c r="AB26" s="34">
        <v>0.1827</v>
      </c>
      <c r="AC26" s="34">
        <v>0.27994999999999998</v>
      </c>
      <c r="AD26" s="33">
        <v>16.389150000000001</v>
      </c>
      <c r="AE26" s="36" t="s">
        <v>213</v>
      </c>
      <c r="AF26" s="33">
        <v>694.95315000000005</v>
      </c>
      <c r="AG26" s="33">
        <v>1571.94615</v>
      </c>
      <c r="AH26" s="36" t="s">
        <v>213</v>
      </c>
      <c r="AI26" s="36" t="s">
        <v>213</v>
      </c>
      <c r="AJ26" s="36" t="s">
        <v>213</v>
      </c>
      <c r="AK26" s="34">
        <v>0.26634999999999998</v>
      </c>
      <c r="AL26" s="33">
        <v>94.183400000000006</v>
      </c>
      <c r="AM26" s="34">
        <v>3.6299999999999999E-2</v>
      </c>
      <c r="AN26" s="33">
        <v>14.73395</v>
      </c>
      <c r="AO26" s="36">
        <v>8.7296499999999995</v>
      </c>
      <c r="AP26" s="36" t="s">
        <v>3</v>
      </c>
      <c r="AQ26" s="36" t="s">
        <v>3</v>
      </c>
      <c r="AR26" s="36" t="s">
        <v>3</v>
      </c>
      <c r="AS26" s="36" t="s">
        <v>3</v>
      </c>
      <c r="AT26" s="36" t="s">
        <v>3</v>
      </c>
      <c r="AU26" s="36" t="s">
        <v>3</v>
      </c>
      <c r="AV26" s="36" t="s">
        <v>3</v>
      </c>
      <c r="AW26" s="36" t="s">
        <v>3</v>
      </c>
      <c r="AX26" s="36" t="s">
        <v>3</v>
      </c>
      <c r="AY26" s="36" t="s">
        <v>3</v>
      </c>
      <c r="AZ26" s="36" t="s">
        <v>3</v>
      </c>
      <c r="BA26" s="36" t="s">
        <v>3</v>
      </c>
      <c r="BB26" s="36" t="s">
        <v>3</v>
      </c>
      <c r="BC26" s="36" t="s">
        <v>3</v>
      </c>
      <c r="BD26" s="36" t="s">
        <v>3</v>
      </c>
      <c r="BE26" s="97">
        <f t="shared" si="0"/>
        <v>0</v>
      </c>
      <c r="BF26" s="98">
        <v>0.48009999999999997</v>
      </c>
      <c r="BG26" s="33">
        <v>159.85365000000002</v>
      </c>
      <c r="BH26" s="34">
        <v>2.8361000000000001</v>
      </c>
      <c r="BI26" s="33">
        <v>104.7638</v>
      </c>
      <c r="BJ26" s="36">
        <v>81.344875000000002</v>
      </c>
      <c r="BK26" s="36">
        <v>0.89539999999999997</v>
      </c>
    </row>
    <row r="27" spans="1:63">
      <c r="A27" s="21" t="s">
        <v>233</v>
      </c>
      <c r="B27" s="32" t="s">
        <v>336</v>
      </c>
      <c r="C27" s="62">
        <v>43</v>
      </c>
      <c r="D27" s="32" t="s">
        <v>351</v>
      </c>
      <c r="E27" s="89">
        <v>0.45</v>
      </c>
      <c r="F27" s="95">
        <v>81</v>
      </c>
      <c r="G27" s="34">
        <v>0.42</v>
      </c>
      <c r="H27" s="33">
        <v>111</v>
      </c>
      <c r="I27" s="33">
        <v>79</v>
      </c>
      <c r="J27" s="34">
        <v>0.04</v>
      </c>
      <c r="K27" s="33">
        <v>350</v>
      </c>
      <c r="L27" s="33">
        <v>25</v>
      </c>
      <c r="M27" s="32" t="s">
        <v>361</v>
      </c>
      <c r="N27" s="36">
        <v>2</v>
      </c>
      <c r="O27" s="34">
        <v>0.19</v>
      </c>
      <c r="P27" s="36">
        <v>1.6</v>
      </c>
      <c r="Q27" s="95">
        <v>1307.9106999999999</v>
      </c>
      <c r="R27" s="36" t="s">
        <v>213</v>
      </c>
      <c r="S27" s="33">
        <v>190.91</v>
      </c>
      <c r="T27" s="36">
        <v>2.4451000000000001</v>
      </c>
      <c r="U27" s="36" t="s">
        <v>213</v>
      </c>
      <c r="V27" s="36" t="s">
        <v>213</v>
      </c>
      <c r="W27" s="36" t="s">
        <v>213</v>
      </c>
      <c r="X27" s="33">
        <v>12.368550000000001</v>
      </c>
      <c r="Y27" s="36" t="s">
        <v>213</v>
      </c>
      <c r="Z27" s="34">
        <v>6.0999999999999999E-2</v>
      </c>
      <c r="AA27" s="36" t="s">
        <v>213</v>
      </c>
      <c r="AB27" s="34">
        <v>7.1649999999999991E-2</v>
      </c>
      <c r="AC27" s="34">
        <v>0.37219999999999998</v>
      </c>
      <c r="AD27" s="33">
        <v>13.205249999999999</v>
      </c>
      <c r="AE27" s="36" t="s">
        <v>213</v>
      </c>
      <c r="AF27" s="33">
        <v>704.37869999999998</v>
      </c>
      <c r="AG27" s="33">
        <v>1747.93715</v>
      </c>
      <c r="AH27" s="36" t="s">
        <v>213</v>
      </c>
      <c r="AI27" s="36" t="s">
        <v>213</v>
      </c>
      <c r="AJ27" s="36" t="s">
        <v>213</v>
      </c>
      <c r="AK27" s="34">
        <v>0.19014999999999999</v>
      </c>
      <c r="AL27" s="33">
        <v>96.405749999999998</v>
      </c>
      <c r="AM27" s="34">
        <v>0.76419999999999999</v>
      </c>
      <c r="AN27" s="33">
        <v>14.923200000000001</v>
      </c>
      <c r="AO27" s="36">
        <v>4.6497499999999992</v>
      </c>
      <c r="AP27" s="36" t="s">
        <v>3</v>
      </c>
      <c r="AQ27" s="36" t="s">
        <v>3</v>
      </c>
      <c r="AR27" s="36" t="s">
        <v>3</v>
      </c>
      <c r="AS27" s="36" t="s">
        <v>3</v>
      </c>
      <c r="AT27" s="36" t="s">
        <v>3</v>
      </c>
      <c r="AU27" s="36" t="s">
        <v>3</v>
      </c>
      <c r="AV27" s="36" t="s">
        <v>3</v>
      </c>
      <c r="AW27" s="36" t="s">
        <v>3</v>
      </c>
      <c r="AX27" s="36" t="s">
        <v>3</v>
      </c>
      <c r="AY27" s="36" t="s">
        <v>3</v>
      </c>
      <c r="AZ27" s="36" t="s">
        <v>3</v>
      </c>
      <c r="BA27" s="36" t="s">
        <v>3</v>
      </c>
      <c r="BB27" s="36" t="s">
        <v>3</v>
      </c>
      <c r="BC27" s="36" t="s">
        <v>3</v>
      </c>
      <c r="BD27" s="36" t="s">
        <v>3</v>
      </c>
      <c r="BE27" s="97">
        <f t="shared" si="0"/>
        <v>0</v>
      </c>
      <c r="BF27" s="98">
        <v>0.47970000000000002</v>
      </c>
      <c r="BG27" s="33">
        <v>156.05119999999999</v>
      </c>
      <c r="BH27" s="34">
        <v>2.7423500000000001</v>
      </c>
      <c r="BI27" s="33">
        <v>105.89085</v>
      </c>
      <c r="BJ27" s="36">
        <v>79.396774999999991</v>
      </c>
      <c r="BK27" s="36">
        <v>0.86535000000000006</v>
      </c>
    </row>
    <row r="28" spans="1:63">
      <c r="A28" s="21" t="s">
        <v>234</v>
      </c>
      <c r="B28" s="32" t="s">
        <v>337</v>
      </c>
      <c r="C28" s="62">
        <v>25.6</v>
      </c>
      <c r="D28" s="32" t="s">
        <v>352</v>
      </c>
      <c r="E28" s="22">
        <v>0.2</v>
      </c>
      <c r="F28" s="95">
        <v>14</v>
      </c>
      <c r="G28" s="34">
        <v>0.09</v>
      </c>
      <c r="H28" s="36">
        <v>3.4</v>
      </c>
      <c r="I28" s="36">
        <v>5.9</v>
      </c>
      <c r="J28" s="99">
        <v>2E-3</v>
      </c>
      <c r="K28" s="33">
        <v>12</v>
      </c>
      <c r="L28" s="33">
        <v>53</v>
      </c>
      <c r="M28" s="34">
        <v>0.12</v>
      </c>
      <c r="N28" s="32" t="s">
        <v>360</v>
      </c>
      <c r="O28" s="32" t="s">
        <v>361</v>
      </c>
      <c r="P28" s="34">
        <v>7.0000000000000007E-2</v>
      </c>
      <c r="Q28" s="98">
        <v>4.9858500000000001</v>
      </c>
      <c r="R28" s="36" t="s">
        <v>213</v>
      </c>
      <c r="S28" s="36">
        <v>2.9475499999999997</v>
      </c>
      <c r="T28" s="36" t="s">
        <v>213</v>
      </c>
      <c r="U28" s="36" t="s">
        <v>213</v>
      </c>
      <c r="V28" s="36" t="s">
        <v>213</v>
      </c>
      <c r="W28" s="36" t="s">
        <v>213</v>
      </c>
      <c r="X28" s="34">
        <v>0.24500000000000002</v>
      </c>
      <c r="Y28" s="34">
        <v>6.5350000000000005E-2</v>
      </c>
      <c r="Z28" s="36">
        <v>6.3916000000000004</v>
      </c>
      <c r="AA28" s="34">
        <v>7.5000000000000011E-2</v>
      </c>
      <c r="AB28" s="36">
        <v>1.0283500000000001</v>
      </c>
      <c r="AC28" s="34">
        <v>0.8528</v>
      </c>
      <c r="AD28" s="33">
        <v>38.820549999999997</v>
      </c>
      <c r="AE28" s="36" t="s">
        <v>213</v>
      </c>
      <c r="AF28" s="36">
        <v>7.1046499999999995</v>
      </c>
      <c r="AG28" s="33">
        <v>72.733950000000007</v>
      </c>
      <c r="AH28" s="36" t="s">
        <v>213</v>
      </c>
      <c r="AI28" s="36" t="s">
        <v>213</v>
      </c>
      <c r="AJ28" s="36" t="s">
        <v>213</v>
      </c>
      <c r="AK28" s="34">
        <v>0.13155</v>
      </c>
      <c r="AL28" s="34">
        <v>0.71740000000000004</v>
      </c>
      <c r="AM28" s="36">
        <v>5.7113500000000004</v>
      </c>
      <c r="AN28" s="34">
        <v>9.6799999999999997E-2</v>
      </c>
      <c r="AO28" s="36" t="s">
        <v>213</v>
      </c>
      <c r="AP28" s="36">
        <v>0.1205</v>
      </c>
      <c r="AQ28" s="36" t="s">
        <v>3</v>
      </c>
      <c r="AR28" s="36">
        <v>0.13300000000000001</v>
      </c>
      <c r="AS28" s="36" t="s">
        <v>3</v>
      </c>
      <c r="AT28" s="36" t="s">
        <v>3</v>
      </c>
      <c r="AU28" s="36" t="s">
        <v>3</v>
      </c>
      <c r="AV28" s="36" t="s">
        <v>3</v>
      </c>
      <c r="AW28" s="36" t="s">
        <v>3</v>
      </c>
      <c r="AX28" s="36" t="s">
        <v>3</v>
      </c>
      <c r="AY28" s="36" t="s">
        <v>3</v>
      </c>
      <c r="AZ28" s="36" t="s">
        <v>3</v>
      </c>
      <c r="BA28" s="36" t="s">
        <v>3</v>
      </c>
      <c r="BB28" s="36" t="s">
        <v>3</v>
      </c>
      <c r="BC28" s="36" t="s">
        <v>3</v>
      </c>
      <c r="BD28" s="36" t="s">
        <v>3</v>
      </c>
      <c r="BE28" s="97">
        <f t="shared" si="0"/>
        <v>0.2535</v>
      </c>
      <c r="BF28" s="98" t="s">
        <v>365</v>
      </c>
      <c r="BG28" s="36">
        <v>1.9316499999999999</v>
      </c>
      <c r="BH28" s="34">
        <v>0.36204999999999998</v>
      </c>
      <c r="BI28" s="36">
        <v>8.9990500000000004</v>
      </c>
      <c r="BJ28" s="36">
        <v>1.1468499999999999</v>
      </c>
      <c r="BK28" s="36">
        <v>11.4023</v>
      </c>
    </row>
    <row r="29" spans="1:63">
      <c r="A29" s="21" t="s">
        <v>235</v>
      </c>
      <c r="B29" s="32" t="s">
        <v>338</v>
      </c>
      <c r="C29" s="62">
        <v>25.8</v>
      </c>
      <c r="D29" s="32" t="s">
        <v>347</v>
      </c>
      <c r="E29" s="89">
        <v>0.45</v>
      </c>
      <c r="F29" s="95">
        <v>11</v>
      </c>
      <c r="G29" s="34">
        <v>0.05</v>
      </c>
      <c r="H29" s="36">
        <v>2.2999999999999998</v>
      </c>
      <c r="I29" s="36">
        <v>4.2</v>
      </c>
      <c r="J29" s="99">
        <v>7.0000000000000001E-3</v>
      </c>
      <c r="K29" s="36">
        <v>9.8000000000000007</v>
      </c>
      <c r="L29" s="33">
        <v>47</v>
      </c>
      <c r="M29" s="34">
        <v>0.06</v>
      </c>
      <c r="N29" s="32" t="s">
        <v>360</v>
      </c>
      <c r="O29" s="34">
        <v>0.05</v>
      </c>
      <c r="P29" s="34">
        <v>0.08</v>
      </c>
      <c r="Q29" s="98">
        <v>1.5527000000000002</v>
      </c>
      <c r="R29" s="36" t="s">
        <v>213</v>
      </c>
      <c r="S29" s="33">
        <v>44.783299999999997</v>
      </c>
      <c r="T29" s="36" t="s">
        <v>213</v>
      </c>
      <c r="U29" s="36" t="s">
        <v>213</v>
      </c>
      <c r="V29" s="36" t="s">
        <v>213</v>
      </c>
      <c r="W29" s="36" t="s">
        <v>213</v>
      </c>
      <c r="X29" s="36" t="s">
        <v>213</v>
      </c>
      <c r="Y29" s="34">
        <v>1.7399999999999999E-2</v>
      </c>
      <c r="Z29" s="36">
        <v>8.4752499999999991</v>
      </c>
      <c r="AA29" s="34">
        <v>0.1321</v>
      </c>
      <c r="AB29" s="34">
        <v>0.80289999999999995</v>
      </c>
      <c r="AC29" s="34">
        <v>0.50534999999999997</v>
      </c>
      <c r="AD29" s="33">
        <v>24.493650000000002</v>
      </c>
      <c r="AE29" s="36" t="s">
        <v>213</v>
      </c>
      <c r="AF29" s="36">
        <v>3.5502500000000001</v>
      </c>
      <c r="AG29" s="33">
        <v>76.930099999999996</v>
      </c>
      <c r="AH29" s="36" t="s">
        <v>213</v>
      </c>
      <c r="AI29" s="36" t="s">
        <v>213</v>
      </c>
      <c r="AJ29" s="36" t="s">
        <v>213</v>
      </c>
      <c r="AK29" s="34">
        <v>5.7750000000000003E-2</v>
      </c>
      <c r="AL29" s="36" t="s">
        <v>213</v>
      </c>
      <c r="AM29" s="36">
        <v>2.4356499999999999</v>
      </c>
      <c r="AN29" s="34">
        <v>4.6100000000000002E-2</v>
      </c>
      <c r="AO29" s="36" t="s">
        <v>213</v>
      </c>
      <c r="AP29" s="36">
        <v>8.8999999999999996E-2</v>
      </c>
      <c r="AQ29" s="36">
        <v>9.9000000000000005E-2</v>
      </c>
      <c r="AR29" s="36">
        <v>0.21650000000000003</v>
      </c>
      <c r="AS29" s="36" t="s">
        <v>3</v>
      </c>
      <c r="AT29" s="36">
        <v>0.10999999999999999</v>
      </c>
      <c r="AU29" s="36" t="s">
        <v>3</v>
      </c>
      <c r="AV29" s="36" t="s">
        <v>3</v>
      </c>
      <c r="AW29" s="36" t="s">
        <v>3</v>
      </c>
      <c r="AX29" s="36" t="s">
        <v>3</v>
      </c>
      <c r="AY29" s="36" t="s">
        <v>3</v>
      </c>
      <c r="AZ29" s="36" t="s">
        <v>3</v>
      </c>
      <c r="BA29" s="36" t="s">
        <v>3</v>
      </c>
      <c r="BB29" s="36" t="s">
        <v>3</v>
      </c>
      <c r="BC29" s="36" t="s">
        <v>3</v>
      </c>
      <c r="BD29" s="36" t="s">
        <v>3</v>
      </c>
      <c r="BE29" s="97">
        <f t="shared" si="0"/>
        <v>0.51449999999999996</v>
      </c>
      <c r="BF29" s="98" t="s">
        <v>365</v>
      </c>
      <c r="BG29" s="36">
        <v>1.97645</v>
      </c>
      <c r="BH29" s="34">
        <v>0.2838</v>
      </c>
      <c r="BI29" s="36">
        <v>12.2867</v>
      </c>
      <c r="BJ29" s="36">
        <v>1.97645</v>
      </c>
      <c r="BK29" s="36">
        <v>10.9457</v>
      </c>
    </row>
    <row r="30" spans="1:63">
      <c r="A30" s="21" t="s">
        <v>236</v>
      </c>
      <c r="B30" s="32" t="s">
        <v>339</v>
      </c>
      <c r="C30" s="62">
        <v>51</v>
      </c>
      <c r="D30" s="32" t="s">
        <v>342</v>
      </c>
      <c r="E30" s="89">
        <v>0.45</v>
      </c>
      <c r="F30" s="95">
        <v>89</v>
      </c>
      <c r="G30" s="36">
        <v>2.7</v>
      </c>
      <c r="H30" s="33">
        <v>46</v>
      </c>
      <c r="I30" s="33">
        <v>53</v>
      </c>
      <c r="J30" s="34">
        <v>0.31</v>
      </c>
      <c r="K30" s="33">
        <v>285</v>
      </c>
      <c r="L30" s="33">
        <v>21</v>
      </c>
      <c r="M30" s="34">
        <v>0.09</v>
      </c>
      <c r="N30" s="36">
        <v>1.1000000000000001</v>
      </c>
      <c r="O30" s="34">
        <v>0.33</v>
      </c>
      <c r="P30" s="34">
        <v>0.87</v>
      </c>
      <c r="Q30" s="95">
        <v>995.56804999999997</v>
      </c>
      <c r="R30" s="36" t="s">
        <v>213</v>
      </c>
      <c r="S30" s="33">
        <v>328.38830000000002</v>
      </c>
      <c r="T30" s="34">
        <v>0.67064999999999997</v>
      </c>
      <c r="U30" s="34">
        <v>0.10605000000000001</v>
      </c>
      <c r="V30" s="34">
        <v>5.1799999999999999E-2</v>
      </c>
      <c r="W30" s="34">
        <v>6.9650000000000004E-2</v>
      </c>
      <c r="X30" s="33">
        <v>29.710149999999999</v>
      </c>
      <c r="Y30" s="34">
        <v>0.24804999999999999</v>
      </c>
      <c r="Z30" s="34">
        <v>0.1938</v>
      </c>
      <c r="AA30" s="36">
        <v>3.7290999999999999</v>
      </c>
      <c r="AB30" s="36">
        <v>2.0013999999999998</v>
      </c>
      <c r="AC30" s="34">
        <v>0.46465000000000001</v>
      </c>
      <c r="AD30" s="33">
        <v>25.479399999999998</v>
      </c>
      <c r="AE30" s="36" t="s">
        <v>213</v>
      </c>
      <c r="AF30" s="33">
        <v>334.78314999999998</v>
      </c>
      <c r="AG30" s="33">
        <v>899.06359999999995</v>
      </c>
      <c r="AH30" s="36" t="s">
        <v>213</v>
      </c>
      <c r="AI30" s="36" t="s">
        <v>213</v>
      </c>
      <c r="AJ30" s="36" t="s">
        <v>213</v>
      </c>
      <c r="AK30" s="34">
        <v>0.12055</v>
      </c>
      <c r="AL30" s="33">
        <v>77.290600000000012</v>
      </c>
      <c r="AM30" s="34">
        <v>0.58230000000000004</v>
      </c>
      <c r="AN30" s="33">
        <v>12.69605</v>
      </c>
      <c r="AO30" s="36">
        <v>1.7856000000000001</v>
      </c>
      <c r="AP30" s="36">
        <v>0.21400000000000002</v>
      </c>
      <c r="AQ30" s="36">
        <v>0.11899999999999999</v>
      </c>
      <c r="AR30" s="36">
        <v>0.27349999999999997</v>
      </c>
      <c r="AS30" s="36" t="s">
        <v>3</v>
      </c>
      <c r="AT30" s="36">
        <v>9.5500000000000002E-2</v>
      </c>
      <c r="AU30" s="36" t="s">
        <v>3</v>
      </c>
      <c r="AV30" s="36" t="s">
        <v>3</v>
      </c>
      <c r="AW30" s="36" t="s">
        <v>3</v>
      </c>
      <c r="AX30" s="36" t="s">
        <v>3</v>
      </c>
      <c r="AY30" s="36" t="s">
        <v>3</v>
      </c>
      <c r="AZ30" s="36" t="s">
        <v>3</v>
      </c>
      <c r="BA30" s="36" t="s">
        <v>3</v>
      </c>
      <c r="BB30" s="36" t="s">
        <v>3</v>
      </c>
      <c r="BC30" s="36" t="s">
        <v>3</v>
      </c>
      <c r="BD30" s="36" t="s">
        <v>3</v>
      </c>
      <c r="BE30" s="97">
        <f t="shared" si="0"/>
        <v>0.70200000000000007</v>
      </c>
      <c r="BF30" s="98">
        <v>0.40039999999999998</v>
      </c>
      <c r="BG30" s="33">
        <v>131.41910000000001</v>
      </c>
      <c r="BH30" s="34">
        <v>1.7862499999999999</v>
      </c>
      <c r="BI30" s="36">
        <v>45.90795</v>
      </c>
      <c r="BJ30" s="33">
        <v>131.41910000000001</v>
      </c>
      <c r="BK30" s="36">
        <v>0.1542</v>
      </c>
    </row>
    <row r="31" spans="1:63">
      <c r="A31" s="21" t="s">
        <v>237</v>
      </c>
      <c r="B31" s="32" t="s">
        <v>339</v>
      </c>
      <c r="C31" s="62">
        <v>43</v>
      </c>
      <c r="D31" s="32" t="s">
        <v>344</v>
      </c>
      <c r="E31" s="89">
        <v>0.45</v>
      </c>
      <c r="F31" s="95">
        <v>69</v>
      </c>
      <c r="G31" s="34">
        <v>0.62</v>
      </c>
      <c r="H31" s="33">
        <v>42</v>
      </c>
      <c r="I31" s="33">
        <v>48</v>
      </c>
      <c r="J31" s="34">
        <v>0.27</v>
      </c>
      <c r="K31" s="33">
        <v>257</v>
      </c>
      <c r="L31" s="33">
        <v>20</v>
      </c>
      <c r="M31" s="34">
        <v>0.06</v>
      </c>
      <c r="N31" s="36">
        <v>1</v>
      </c>
      <c r="O31" s="34">
        <v>0.28000000000000003</v>
      </c>
      <c r="P31" s="34">
        <v>0.7</v>
      </c>
      <c r="Q31" s="95">
        <v>920.94595000000004</v>
      </c>
      <c r="R31" s="36" t="s">
        <v>213</v>
      </c>
      <c r="S31" s="33">
        <v>288.8784</v>
      </c>
      <c r="T31" s="34">
        <v>0.69084999999999996</v>
      </c>
      <c r="U31" s="34">
        <v>0.26270000000000004</v>
      </c>
      <c r="V31" s="36" t="s">
        <v>213</v>
      </c>
      <c r="W31" s="34">
        <v>6.1050000000000007E-2</v>
      </c>
      <c r="X31" s="33">
        <v>19.67155</v>
      </c>
      <c r="Y31" s="36" t="s">
        <v>213</v>
      </c>
      <c r="Z31" s="34">
        <v>0.43479999999999996</v>
      </c>
      <c r="AA31" s="36">
        <v>3.92685</v>
      </c>
      <c r="AB31" s="36">
        <v>2.40035</v>
      </c>
      <c r="AC31" s="36">
        <v>2.5729499999999996</v>
      </c>
      <c r="AD31" s="33">
        <v>105.1409</v>
      </c>
      <c r="AE31" s="36" t="s">
        <v>213</v>
      </c>
      <c r="AF31" s="33">
        <v>299.53499999999997</v>
      </c>
      <c r="AG31" s="33">
        <v>722.73475000000008</v>
      </c>
      <c r="AH31" s="36" t="s">
        <v>213</v>
      </c>
      <c r="AI31" s="36" t="s">
        <v>213</v>
      </c>
      <c r="AJ31" s="34">
        <v>6.8400000000000002E-2</v>
      </c>
      <c r="AK31" s="34">
        <v>0.11005000000000001</v>
      </c>
      <c r="AL31" s="33">
        <v>71.077249999999992</v>
      </c>
      <c r="AM31" s="34">
        <v>0.60624999999999996</v>
      </c>
      <c r="AN31" s="33">
        <v>10.880849999999999</v>
      </c>
      <c r="AO31" s="36">
        <v>1.2370000000000001</v>
      </c>
      <c r="AP31" s="36">
        <v>6.3E-2</v>
      </c>
      <c r="AQ31" s="36">
        <v>7.4500000000000011E-2</v>
      </c>
      <c r="AR31" s="36">
        <v>0.17049999999999998</v>
      </c>
      <c r="AS31" s="36" t="s">
        <v>3</v>
      </c>
      <c r="AT31" s="36" t="s">
        <v>3</v>
      </c>
      <c r="AU31" s="36" t="s">
        <v>3</v>
      </c>
      <c r="AV31" s="36" t="s">
        <v>3</v>
      </c>
      <c r="AW31" s="36" t="s">
        <v>3</v>
      </c>
      <c r="AX31" s="36" t="s">
        <v>3</v>
      </c>
      <c r="AY31" s="36" t="s">
        <v>3</v>
      </c>
      <c r="AZ31" s="36" t="s">
        <v>3</v>
      </c>
      <c r="BA31" s="36" t="s">
        <v>3</v>
      </c>
      <c r="BB31" s="36" t="s">
        <v>3</v>
      </c>
      <c r="BC31" s="36" t="s">
        <v>3</v>
      </c>
      <c r="BD31" s="36" t="s">
        <v>3</v>
      </c>
      <c r="BE31" s="97">
        <f t="shared" si="0"/>
        <v>0.308</v>
      </c>
      <c r="BF31" s="98">
        <v>0.37929999999999997</v>
      </c>
      <c r="BG31" s="33">
        <v>116.90870000000001</v>
      </c>
      <c r="BH31" s="34">
        <v>1.7051000000000001</v>
      </c>
      <c r="BI31" s="36">
        <v>41.678349999999995</v>
      </c>
      <c r="BJ31" s="36">
        <v>59.306900000000006</v>
      </c>
      <c r="BK31" s="36">
        <v>0.1686</v>
      </c>
    </row>
    <row r="32" spans="1:63">
      <c r="A32" s="21" t="s">
        <v>238</v>
      </c>
      <c r="B32" s="32" t="s">
        <v>339</v>
      </c>
      <c r="C32" s="62">
        <v>29</v>
      </c>
      <c r="D32" s="32" t="s">
        <v>353</v>
      </c>
      <c r="E32" s="89">
        <v>0.45</v>
      </c>
      <c r="F32" s="98">
        <v>4</v>
      </c>
      <c r="G32" s="34">
        <v>0.06</v>
      </c>
      <c r="H32" s="36">
        <v>1.4</v>
      </c>
      <c r="I32" s="36">
        <v>1.9</v>
      </c>
      <c r="J32" s="99">
        <v>7.0000000000000001E-3</v>
      </c>
      <c r="K32" s="36">
        <v>3.4</v>
      </c>
      <c r="L32" s="33">
        <v>12</v>
      </c>
      <c r="M32" s="34">
        <v>0.06</v>
      </c>
      <c r="N32" s="32" t="s">
        <v>360</v>
      </c>
      <c r="O32" s="34">
        <v>0.05</v>
      </c>
      <c r="P32" s="34">
        <v>0.03</v>
      </c>
      <c r="Q32" s="98">
        <v>5.9869000000000003</v>
      </c>
      <c r="R32" s="36" t="s">
        <v>213</v>
      </c>
      <c r="S32" s="33">
        <v>46.04325</v>
      </c>
      <c r="T32" s="36" t="s">
        <v>213</v>
      </c>
      <c r="U32" s="34">
        <v>0.13595000000000002</v>
      </c>
      <c r="V32" s="36" t="s">
        <v>213</v>
      </c>
      <c r="W32" s="36" t="s">
        <v>213</v>
      </c>
      <c r="X32" s="34">
        <v>0.72399999999999998</v>
      </c>
      <c r="Y32" s="36" t="s">
        <v>213</v>
      </c>
      <c r="Z32" s="34">
        <v>0.4778</v>
      </c>
      <c r="AA32" s="34">
        <v>0.22064999999999999</v>
      </c>
      <c r="AB32" s="36">
        <v>2.4030499999999999</v>
      </c>
      <c r="AC32" s="36">
        <v>2.0796999999999999</v>
      </c>
      <c r="AD32" s="33">
        <v>112.53135</v>
      </c>
      <c r="AE32" s="36" t="s">
        <v>213</v>
      </c>
      <c r="AF32" s="36">
        <v>2.3395999999999999</v>
      </c>
      <c r="AG32" s="33">
        <v>30.63635</v>
      </c>
      <c r="AH32" s="36" t="s">
        <v>213</v>
      </c>
      <c r="AI32" s="36" t="s">
        <v>213</v>
      </c>
      <c r="AJ32" s="36" t="s">
        <v>213</v>
      </c>
      <c r="AK32" s="34">
        <v>0.15839999999999999</v>
      </c>
      <c r="AL32" s="34">
        <v>0.1933</v>
      </c>
      <c r="AM32" s="34">
        <v>0.25764999999999999</v>
      </c>
      <c r="AN32" s="34">
        <v>6.2549999999999994E-2</v>
      </c>
      <c r="AO32" s="34">
        <v>6.5299999999999997E-2</v>
      </c>
      <c r="AP32" s="36">
        <v>0.23599999999999999</v>
      </c>
      <c r="AQ32" s="36">
        <v>0.15350000000000003</v>
      </c>
      <c r="AR32" s="36">
        <v>0.23749999999999999</v>
      </c>
      <c r="AS32" s="36">
        <v>5.8999999999999997E-2</v>
      </c>
      <c r="AT32" s="36">
        <v>0.22499999999999998</v>
      </c>
      <c r="AU32" s="36">
        <v>7.9000000000000001E-2</v>
      </c>
      <c r="AV32" s="36" t="s">
        <v>3</v>
      </c>
      <c r="AW32" s="36">
        <v>0.06</v>
      </c>
      <c r="AX32" s="36" t="s">
        <v>3</v>
      </c>
      <c r="AY32" s="36" t="s">
        <v>3</v>
      </c>
      <c r="AZ32" s="36" t="s">
        <v>3</v>
      </c>
      <c r="BA32" s="36" t="s">
        <v>3</v>
      </c>
      <c r="BB32" s="36" t="s">
        <v>3</v>
      </c>
      <c r="BC32" s="36" t="s">
        <v>3</v>
      </c>
      <c r="BD32" s="36" t="s">
        <v>3</v>
      </c>
      <c r="BE32" s="97">
        <f t="shared" si="0"/>
        <v>1.0499999999999998</v>
      </c>
      <c r="BF32" s="98" t="s">
        <v>365</v>
      </c>
      <c r="BG32" s="36">
        <v>3.3365499999999999</v>
      </c>
      <c r="BH32" s="34">
        <v>0.26779999999999998</v>
      </c>
      <c r="BI32" s="36">
        <v>4.8835499999999996</v>
      </c>
      <c r="BJ32" s="36">
        <v>1.8021749999999999</v>
      </c>
      <c r="BK32" s="36">
        <v>20.939149999999998</v>
      </c>
    </row>
    <row r="33" spans="1:63">
      <c r="A33" s="21" t="s">
        <v>240</v>
      </c>
      <c r="B33" s="32" t="s">
        <v>265</v>
      </c>
      <c r="C33" s="62">
        <v>24.2</v>
      </c>
      <c r="D33" s="32" t="s">
        <v>354</v>
      </c>
      <c r="E33" s="89">
        <v>0.45</v>
      </c>
      <c r="F33" s="98">
        <v>6.3</v>
      </c>
      <c r="G33" s="34">
        <v>0.17</v>
      </c>
      <c r="H33" s="36">
        <v>3.3</v>
      </c>
      <c r="I33" s="36">
        <v>5.8</v>
      </c>
      <c r="J33" s="99">
        <v>6.0000000000000001E-3</v>
      </c>
      <c r="K33" s="36">
        <v>4</v>
      </c>
      <c r="L33" s="33">
        <v>17</v>
      </c>
      <c r="M33" s="34">
        <v>0.15</v>
      </c>
      <c r="N33" s="32" t="s">
        <v>360</v>
      </c>
      <c r="O33" s="34">
        <v>0.1</v>
      </c>
      <c r="P33" s="34">
        <v>0.04</v>
      </c>
      <c r="Q33" s="95">
        <v>14.832750000000001</v>
      </c>
      <c r="R33" s="36" t="s">
        <v>213</v>
      </c>
      <c r="S33" s="33">
        <v>97.983399999999989</v>
      </c>
      <c r="T33" s="34">
        <v>0.1313</v>
      </c>
      <c r="U33" s="34">
        <v>0.26295000000000002</v>
      </c>
      <c r="V33" s="36" t="s">
        <v>213</v>
      </c>
      <c r="W33" s="34">
        <v>5.5999999999999994E-2</v>
      </c>
      <c r="X33" s="34">
        <v>0.17480000000000001</v>
      </c>
      <c r="Y33" s="34">
        <v>7.2649999999999992E-2</v>
      </c>
      <c r="Z33" s="36">
        <v>1.6807000000000001</v>
      </c>
      <c r="AA33" s="34">
        <v>0.12325</v>
      </c>
      <c r="AB33" s="36">
        <v>2.7484000000000002</v>
      </c>
      <c r="AC33" s="36">
        <v>6.93635</v>
      </c>
      <c r="AD33" s="33">
        <v>52.887550000000005</v>
      </c>
      <c r="AE33" s="36" t="s">
        <v>213</v>
      </c>
      <c r="AF33" s="36">
        <v>2.2834500000000002</v>
      </c>
      <c r="AG33" s="33">
        <v>40.391950000000001</v>
      </c>
      <c r="AH33" s="36" t="s">
        <v>213</v>
      </c>
      <c r="AI33" s="36" t="s">
        <v>213</v>
      </c>
      <c r="AJ33" s="34">
        <v>0.1958</v>
      </c>
      <c r="AK33" s="34">
        <v>0.1875</v>
      </c>
      <c r="AL33" s="34">
        <v>0.1255</v>
      </c>
      <c r="AM33" s="34">
        <v>0.44785000000000003</v>
      </c>
      <c r="AN33" s="34">
        <v>2.8400000000000002E-2</v>
      </c>
      <c r="AO33" s="34">
        <v>0.23675000000000002</v>
      </c>
      <c r="AP33" s="36">
        <v>0.28349999999999997</v>
      </c>
      <c r="AQ33" s="36">
        <v>0.3075</v>
      </c>
      <c r="AR33" s="36">
        <v>0.63400000000000001</v>
      </c>
      <c r="AS33" s="36">
        <v>0.1215</v>
      </c>
      <c r="AT33" s="36">
        <v>0.45899999999999996</v>
      </c>
      <c r="AU33" s="36">
        <v>0.10800000000000001</v>
      </c>
      <c r="AV33" s="36" t="s">
        <v>3</v>
      </c>
      <c r="AW33" s="36">
        <v>9.0999999999999998E-2</v>
      </c>
      <c r="AX33" s="36" t="s">
        <v>3</v>
      </c>
      <c r="AY33" s="36" t="s">
        <v>3</v>
      </c>
      <c r="AZ33" s="36" t="s">
        <v>3</v>
      </c>
      <c r="BA33" s="36" t="s">
        <v>3</v>
      </c>
      <c r="BB33" s="36" t="s">
        <v>3</v>
      </c>
      <c r="BC33" s="36" t="s">
        <v>3</v>
      </c>
      <c r="BD33" s="36" t="s">
        <v>3</v>
      </c>
      <c r="BE33" s="97">
        <f t="shared" si="0"/>
        <v>2.0045000000000002</v>
      </c>
      <c r="BF33" s="98" t="s">
        <v>365</v>
      </c>
      <c r="BG33" s="36">
        <v>4.5196000000000005</v>
      </c>
      <c r="BH33" s="34">
        <v>0.29915000000000003</v>
      </c>
      <c r="BI33" s="36">
        <v>13.436249999999999</v>
      </c>
      <c r="BJ33" s="36">
        <v>2.4093750000000003</v>
      </c>
      <c r="BK33" s="36">
        <v>13.524900000000001</v>
      </c>
    </row>
    <row r="34" spans="1:63">
      <c r="B34" s="23"/>
      <c r="D34" s="89"/>
      <c r="E34" s="89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</row>
    <row r="35" spans="1:63">
      <c r="A35" s="21" t="s">
        <v>656</v>
      </c>
      <c r="B35" s="23"/>
      <c r="D35" s="89"/>
      <c r="E35" s="89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</row>
    <row r="36" spans="1:63">
      <c r="A36" s="55" t="s">
        <v>532</v>
      </c>
    </row>
    <row r="37" spans="1:63">
      <c r="A37" s="55"/>
    </row>
    <row r="38" spans="1:63">
      <c r="A38" s="21" t="s">
        <v>143</v>
      </c>
      <c r="B38" s="21" t="s">
        <v>650</v>
      </c>
      <c r="D38" s="22" t="s">
        <v>651</v>
      </c>
      <c r="F38" s="69"/>
      <c r="G38" s="69"/>
      <c r="H38" s="69"/>
      <c r="I38" s="69"/>
      <c r="J38" s="100"/>
      <c r="K38" s="69"/>
      <c r="L38" s="69"/>
      <c r="M38" s="100"/>
      <c r="N38" s="100"/>
      <c r="O38" s="100"/>
      <c r="P38" s="100"/>
      <c r="Q38" s="100"/>
      <c r="R38" s="100">
        <v>2.8</v>
      </c>
      <c r="S38" s="100">
        <v>286</v>
      </c>
      <c r="T38" s="100">
        <v>2.4</v>
      </c>
      <c r="U38" s="100">
        <v>25.1</v>
      </c>
      <c r="V38" s="100">
        <v>2.4</v>
      </c>
      <c r="W38" s="100">
        <v>2.5</v>
      </c>
      <c r="X38" s="100"/>
      <c r="Y38" s="100">
        <v>2</v>
      </c>
      <c r="Z38" s="100">
        <v>8.6999999999999993</v>
      </c>
      <c r="AA38" s="100">
        <v>8.9</v>
      </c>
      <c r="AB38" s="100">
        <v>57.1</v>
      </c>
      <c r="AC38" s="100">
        <v>93</v>
      </c>
      <c r="AD38" s="100">
        <v>110.6</v>
      </c>
      <c r="AE38" s="100"/>
      <c r="AF38" s="69">
        <v>46.5</v>
      </c>
      <c r="AG38" s="100">
        <v>232</v>
      </c>
      <c r="AP38" s="22">
        <v>2.6</v>
      </c>
      <c r="AQ38" s="22">
        <v>3</v>
      </c>
      <c r="AR38" s="22">
        <v>3.6</v>
      </c>
      <c r="AS38" s="22">
        <v>2.5</v>
      </c>
      <c r="AT38" s="22">
        <v>2.7</v>
      </c>
      <c r="AU38" s="22">
        <v>2.6</v>
      </c>
      <c r="AV38" s="22">
        <v>2.5</v>
      </c>
      <c r="AW38" s="22">
        <v>2.5</v>
      </c>
      <c r="AX38" s="22">
        <v>2.4</v>
      </c>
      <c r="AY38" s="22">
        <v>2.4</v>
      </c>
      <c r="AZ38" s="22">
        <v>2.4</v>
      </c>
      <c r="BA38" s="22">
        <v>2.4</v>
      </c>
      <c r="BB38" s="22">
        <v>2.4</v>
      </c>
      <c r="BC38" s="22">
        <v>2.5</v>
      </c>
      <c r="BD38" s="22">
        <v>2.4</v>
      </c>
    </row>
    <row r="39" spans="1:63">
      <c r="A39" s="21" t="s">
        <v>144</v>
      </c>
      <c r="B39" s="21" t="s">
        <v>650</v>
      </c>
      <c r="D39" s="22" t="s">
        <v>651</v>
      </c>
      <c r="F39" s="69"/>
      <c r="G39" s="69"/>
      <c r="H39" s="69"/>
      <c r="I39" s="69"/>
      <c r="J39" s="105"/>
      <c r="K39" s="69"/>
      <c r="L39" s="69"/>
      <c r="M39" s="100"/>
      <c r="N39" s="100"/>
      <c r="O39" s="100"/>
      <c r="P39" s="100"/>
      <c r="Q39" s="100"/>
      <c r="R39"/>
      <c r="S39" s="100"/>
      <c r="T39" s="100"/>
      <c r="U39" s="100">
        <v>1.7</v>
      </c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69"/>
      <c r="AG39" s="100"/>
    </row>
    <row r="40" spans="1:63">
      <c r="A40" s="21" t="s">
        <v>649</v>
      </c>
      <c r="F40" s="69"/>
      <c r="G40" s="69"/>
      <c r="H40" s="69"/>
      <c r="I40" s="69"/>
      <c r="J40" s="105"/>
      <c r="K40" s="69"/>
      <c r="L40" s="69"/>
      <c r="M40" s="100"/>
      <c r="N40" s="100"/>
      <c r="O40" s="100"/>
      <c r="P40" s="100"/>
      <c r="Q40" s="100"/>
      <c r="R40"/>
      <c r="S40" s="100"/>
      <c r="T40" s="100"/>
      <c r="U40" s="100">
        <v>3</v>
      </c>
      <c r="V40" s="100"/>
      <c r="W40" s="100"/>
      <c r="X40" s="100"/>
      <c r="Y40"/>
      <c r="Z40" s="100"/>
      <c r="AA40" s="100"/>
      <c r="AB40" s="100"/>
      <c r="AC40" s="100"/>
      <c r="AD40" s="100"/>
      <c r="AE40" s="100"/>
      <c r="AF40" s="69"/>
      <c r="AG40" s="100"/>
    </row>
    <row r="41" spans="1:63">
      <c r="A41" s="21" t="s">
        <v>145</v>
      </c>
      <c r="B41" s="21" t="s">
        <v>650</v>
      </c>
      <c r="D41" s="22" t="s">
        <v>651</v>
      </c>
      <c r="F41" s="69"/>
      <c r="G41" s="69"/>
      <c r="H41" s="69"/>
      <c r="I41" s="69"/>
      <c r="J41" s="69"/>
      <c r="K41" s="69"/>
      <c r="L41" s="69"/>
      <c r="M41" s="100"/>
      <c r="N41" s="100"/>
      <c r="O41" s="100"/>
      <c r="P41" s="100"/>
      <c r="Q41" s="100"/>
      <c r="R41" s="100">
        <v>2.5</v>
      </c>
      <c r="S41" s="100">
        <v>250</v>
      </c>
      <c r="T41" s="100">
        <v>2.5</v>
      </c>
      <c r="U41" s="100">
        <v>25</v>
      </c>
      <c r="V41" s="100">
        <v>2.5</v>
      </c>
      <c r="W41" s="100">
        <v>2.5</v>
      </c>
      <c r="X41" s="100"/>
      <c r="Y41" s="100">
        <v>2.5</v>
      </c>
      <c r="Z41" s="100">
        <v>10</v>
      </c>
      <c r="AA41" s="100">
        <v>10</v>
      </c>
      <c r="AB41" s="100">
        <v>50</v>
      </c>
      <c r="AC41" s="100">
        <v>100</v>
      </c>
      <c r="AD41" s="100">
        <v>100</v>
      </c>
      <c r="AE41" s="100"/>
      <c r="AF41" s="69">
        <v>50</v>
      </c>
      <c r="AG41" s="100">
        <v>250</v>
      </c>
      <c r="AL41" s="22">
        <v>10</v>
      </c>
      <c r="AP41" s="22">
        <v>2.5</v>
      </c>
      <c r="AQ41" s="22">
        <v>2.5</v>
      </c>
      <c r="AR41" s="22">
        <v>2.5</v>
      </c>
      <c r="AS41" s="22">
        <v>2.5</v>
      </c>
      <c r="AT41" s="22">
        <v>2.5</v>
      </c>
      <c r="AU41" s="22">
        <v>2.5</v>
      </c>
      <c r="AV41" s="22">
        <v>2.5</v>
      </c>
      <c r="AW41" s="22">
        <v>2.5</v>
      </c>
      <c r="AX41" s="22">
        <v>2.5</v>
      </c>
      <c r="AY41" s="22">
        <v>2.5</v>
      </c>
      <c r="AZ41" s="22">
        <v>2.5</v>
      </c>
      <c r="BA41" s="22">
        <v>2.5</v>
      </c>
      <c r="BB41" s="22">
        <v>2.5</v>
      </c>
      <c r="BC41" s="22">
        <v>2.5</v>
      </c>
      <c r="BD41" s="22">
        <v>2.5</v>
      </c>
    </row>
    <row r="42" spans="1:63">
      <c r="A42" s="21" t="s">
        <v>146</v>
      </c>
      <c r="B42" s="21" t="s">
        <v>650</v>
      </c>
      <c r="D42" s="22" t="s">
        <v>651</v>
      </c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100"/>
    </row>
    <row r="44" spans="1:63">
      <c r="A44" s="106"/>
      <c r="U44"/>
    </row>
    <row r="45" spans="1:63">
      <c r="A45" s="106"/>
    </row>
    <row r="46" spans="1:63">
      <c r="A46" s="106"/>
    </row>
    <row r="48" spans="1:63">
      <c r="K48" s="69"/>
    </row>
    <row r="49" spans="11:11">
      <c r="K49" s="69"/>
    </row>
    <row r="50" spans="11:11">
      <c r="K50" s="69"/>
    </row>
    <row r="51" spans="11:11">
      <c r="K51" s="69"/>
    </row>
    <row r="52" spans="11:11">
      <c r="K52" s="69"/>
    </row>
    <row r="53" spans="11:11">
      <c r="K53" s="69"/>
    </row>
    <row r="54" spans="11:11">
      <c r="K54" s="69"/>
    </row>
    <row r="55" spans="11:11">
      <c r="K55" s="69"/>
    </row>
    <row r="56" spans="11:11">
      <c r="K56" s="69"/>
    </row>
    <row r="57" spans="11:11">
      <c r="K57" s="69"/>
    </row>
    <row r="58" spans="11:11">
      <c r="K58" s="69"/>
    </row>
    <row r="59" spans="11:11">
      <c r="K59" s="69"/>
    </row>
    <row r="60" spans="11:11">
      <c r="K60" s="69"/>
    </row>
    <row r="61" spans="11:11">
      <c r="K61" s="69"/>
    </row>
    <row r="62" spans="11:11">
      <c r="K62" s="69"/>
    </row>
    <row r="63" spans="11:11">
      <c r="K63" s="69"/>
    </row>
    <row r="64" spans="11:11">
      <c r="K64" s="69"/>
    </row>
    <row r="65" spans="11:41">
      <c r="K65" s="69"/>
    </row>
    <row r="66" spans="11:41">
      <c r="K66" s="69"/>
    </row>
    <row r="67" spans="11:41">
      <c r="K67" s="69"/>
    </row>
    <row r="68" spans="11:41">
      <c r="K68" s="69"/>
    </row>
    <row r="69" spans="11:41">
      <c r="K69" s="69"/>
    </row>
    <row r="70" spans="11:41">
      <c r="K70" s="69"/>
    </row>
    <row r="71" spans="11:41">
      <c r="K71" s="69"/>
    </row>
    <row r="74" spans="11:41">
      <c r="AH74" s="100"/>
      <c r="AI74" s="100"/>
      <c r="AJ74" s="100"/>
      <c r="AK74" s="100"/>
      <c r="AL74" s="100"/>
      <c r="AM74" s="100"/>
      <c r="AN74" s="100"/>
      <c r="AO74" s="100"/>
    </row>
    <row r="75" spans="11:41">
      <c r="AH75" s="100"/>
      <c r="AI75" s="100"/>
      <c r="AJ75" s="100"/>
      <c r="AK75" s="100"/>
      <c r="AL75" s="100"/>
      <c r="AM75" s="100"/>
      <c r="AN75" s="100"/>
      <c r="AO75" s="100"/>
    </row>
    <row r="76" spans="11:41">
      <c r="AH76" s="100"/>
      <c r="AI76" s="100"/>
      <c r="AJ76" s="100"/>
      <c r="AK76" s="100"/>
      <c r="AL76" s="100"/>
      <c r="AM76" s="100"/>
      <c r="AN76" s="100"/>
      <c r="AO76" s="100"/>
    </row>
    <row r="77" spans="11:41">
      <c r="AH77" s="100"/>
      <c r="AI77" s="100"/>
      <c r="AJ77" s="100"/>
      <c r="AK77" s="100"/>
      <c r="AL77" s="100"/>
      <c r="AM77" s="100"/>
      <c r="AN77" s="100"/>
      <c r="AO77" s="100"/>
    </row>
    <row r="78" spans="11:41">
      <c r="AH78" s="100"/>
      <c r="AI78" s="100"/>
      <c r="AJ78" s="100"/>
      <c r="AK78" s="100"/>
      <c r="AL78" s="100"/>
      <c r="AM78" s="100"/>
      <c r="AN78" s="100"/>
      <c r="AO78" s="100"/>
    </row>
    <row r="79" spans="11:41">
      <c r="AH79" s="100"/>
      <c r="AI79" s="100"/>
      <c r="AJ79" s="100"/>
      <c r="AK79" s="100"/>
      <c r="AL79" s="100"/>
      <c r="AM79" s="100"/>
      <c r="AN79" s="100"/>
      <c r="AO79" s="100"/>
    </row>
    <row r="80" spans="11:41">
      <c r="AH80" s="100"/>
      <c r="AI80" s="100"/>
      <c r="AJ80" s="100"/>
      <c r="AK80" s="100"/>
      <c r="AL80" s="100"/>
      <c r="AM80" s="100"/>
      <c r="AN80" s="100"/>
      <c r="AO80" s="100"/>
    </row>
    <row r="81" spans="34:41">
      <c r="AH81" s="100"/>
      <c r="AI81" s="100"/>
      <c r="AJ81" s="100"/>
      <c r="AK81" s="100"/>
      <c r="AL81" s="100"/>
      <c r="AM81" s="100"/>
      <c r="AN81" s="100"/>
      <c r="AO81" s="100"/>
    </row>
    <row r="82" spans="34:41">
      <c r="AH82" s="100"/>
      <c r="AI82" s="100"/>
      <c r="AJ82" s="100"/>
      <c r="AK82" s="100"/>
      <c r="AL82" s="100"/>
      <c r="AM82" s="100"/>
      <c r="AN82" s="100"/>
      <c r="AO82" s="100"/>
    </row>
    <row r="83" spans="34:41">
      <c r="AH83" s="100"/>
      <c r="AI83" s="100"/>
      <c r="AJ83" s="100"/>
      <c r="AK83" s="100"/>
      <c r="AL83" s="100"/>
      <c r="AM83" s="100"/>
      <c r="AN83" s="100"/>
      <c r="AO83" s="100"/>
    </row>
    <row r="84" spans="34:41">
      <c r="AH84" s="100"/>
      <c r="AI84" s="100"/>
      <c r="AJ84" s="100"/>
      <c r="AK84" s="100"/>
      <c r="AL84" s="100"/>
      <c r="AM84" s="100"/>
      <c r="AN84" s="100"/>
      <c r="AO84" s="100"/>
    </row>
    <row r="86" spans="34:41">
      <c r="AH86" s="101">
        <v>1.0235452622138901</v>
      </c>
      <c r="AI86" s="101">
        <v>1.0235452622138901</v>
      </c>
      <c r="AJ86" s="101">
        <v>38.852536229346903</v>
      </c>
      <c r="AK86" s="101">
        <v>38.852536229346903</v>
      </c>
      <c r="AL86" s="101">
        <v>1.9035917671087501</v>
      </c>
      <c r="AM86" s="101">
        <v>1.9035917671087501</v>
      </c>
      <c r="AN86" s="101">
        <v>53.325880485071103</v>
      </c>
      <c r="AO86" s="101">
        <v>53.325880485071103</v>
      </c>
    </row>
    <row r="87" spans="34:41">
      <c r="AH87" s="101">
        <v>2.1718472664714099E-4</v>
      </c>
      <c r="AI87" s="101">
        <v>2.1718472664714099E-4</v>
      </c>
      <c r="AJ87" s="101">
        <v>8.68936652930936E-2</v>
      </c>
      <c r="AK87" s="101">
        <v>8.68936652930936E-2</v>
      </c>
      <c r="AL87" s="101">
        <v>1.8178459721422201E-2</v>
      </c>
      <c r="AM87" s="101">
        <v>1.8178459721422201E-2</v>
      </c>
      <c r="AN87" s="101">
        <v>0.157844014289341</v>
      </c>
      <c r="AO87" s="101">
        <v>0.157844014289341</v>
      </c>
    </row>
    <row r="88" spans="34:41">
      <c r="AH88" s="21">
        <v>1</v>
      </c>
      <c r="AI88" s="21">
        <v>1</v>
      </c>
      <c r="AJ88" s="102">
        <v>38</v>
      </c>
      <c r="AK88" s="102">
        <v>38</v>
      </c>
      <c r="AL88" s="101">
        <v>2</v>
      </c>
      <c r="AM88" s="101">
        <v>2</v>
      </c>
      <c r="AN88" s="21">
        <v>56</v>
      </c>
      <c r="AO88" s="21">
        <v>56</v>
      </c>
    </row>
    <row r="89" spans="34:41">
      <c r="AH89" s="101">
        <f t="shared" ref="AH89:AO89" si="1">AH86/AH88</f>
        <v>1.0235452622138901</v>
      </c>
      <c r="AI89" s="101">
        <f t="shared" si="1"/>
        <v>1.0235452622138901</v>
      </c>
      <c r="AJ89" s="101">
        <f t="shared" si="1"/>
        <v>1.0224351639301816</v>
      </c>
      <c r="AK89" s="101">
        <f t="shared" si="1"/>
        <v>1.0224351639301816</v>
      </c>
      <c r="AL89" s="101">
        <f t="shared" si="1"/>
        <v>0.95179588355437506</v>
      </c>
      <c r="AM89" s="101">
        <f t="shared" si="1"/>
        <v>0.95179588355437506</v>
      </c>
      <c r="AN89" s="101">
        <f t="shared" si="1"/>
        <v>0.95224786580484111</v>
      </c>
      <c r="AO89" s="101">
        <f t="shared" si="1"/>
        <v>0.95224786580484111</v>
      </c>
    </row>
  </sheetData>
  <pageMargins left="0.7" right="0.7" top="0.75" bottom="0.75" header="0.3" footer="0.3"/>
  <ignoredErrors>
    <ignoredError sqref="BE9" emptyCellReference="1"/>
    <ignoredError sqref="BE1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024CD-C632-2E40-9A6F-53BBE19351A3}">
  <dimension ref="A1:K27"/>
  <sheetViews>
    <sheetView topLeftCell="A10" workbookViewId="0">
      <selection activeCell="A22" sqref="A22:XFD22"/>
    </sheetView>
  </sheetViews>
  <sheetFormatPr baseColWidth="10" defaultRowHeight="14.4"/>
  <cols>
    <col min="1" max="1" width="15.6640625" customWidth="1"/>
    <col min="2" max="2" width="16" bestFit="1" customWidth="1"/>
    <col min="3" max="3" width="16" customWidth="1"/>
    <col min="4" max="4" width="7.6640625" customWidth="1"/>
    <col min="5" max="5" width="7.109375" bestFit="1" customWidth="1"/>
    <col min="6" max="6" width="5.6640625" bestFit="1" customWidth="1"/>
    <col min="7" max="7" width="6.109375" bestFit="1" customWidth="1"/>
    <col min="8" max="8" width="7.109375" bestFit="1" customWidth="1"/>
    <col min="9" max="9" width="6.6640625" bestFit="1" customWidth="1"/>
  </cols>
  <sheetData>
    <row r="1" spans="1:11">
      <c r="A1" s="56" t="s">
        <v>683</v>
      </c>
    </row>
    <row r="2" spans="1:11">
      <c r="A2" t="s">
        <v>214</v>
      </c>
    </row>
    <row r="4" spans="1:11" ht="18">
      <c r="A4" s="165" t="s">
        <v>692</v>
      </c>
    </row>
    <row r="5" spans="1:11">
      <c r="G5" s="107"/>
    </row>
    <row r="6" spans="1:11">
      <c r="A6" s="108" t="s">
        <v>533</v>
      </c>
      <c r="B6" s="21"/>
      <c r="D6" s="32" t="s">
        <v>534</v>
      </c>
      <c r="E6" s="32" t="s">
        <v>147</v>
      </c>
      <c r="F6" s="32" t="s">
        <v>535</v>
      </c>
      <c r="G6" s="32" t="s">
        <v>536</v>
      </c>
      <c r="H6" s="32" t="s">
        <v>537</v>
      </c>
      <c r="I6" s="126" t="s">
        <v>538</v>
      </c>
      <c r="J6" s="32" t="s">
        <v>539</v>
      </c>
      <c r="K6" s="32" t="s">
        <v>149</v>
      </c>
    </row>
    <row r="7" spans="1:11" ht="15" thickBot="1">
      <c r="A7" s="109" t="s">
        <v>545</v>
      </c>
      <c r="B7" s="110" t="s">
        <v>543</v>
      </c>
      <c r="C7" s="110" t="s">
        <v>544</v>
      </c>
      <c r="D7" s="127" t="s">
        <v>110</v>
      </c>
      <c r="E7" s="127" t="s">
        <v>540</v>
      </c>
      <c r="F7" s="127" t="s">
        <v>110</v>
      </c>
      <c r="G7" s="127" t="s">
        <v>540</v>
      </c>
      <c r="H7" s="127" t="s">
        <v>540</v>
      </c>
      <c r="I7" s="128" t="s">
        <v>110</v>
      </c>
      <c r="J7" s="127" t="s">
        <v>110</v>
      </c>
      <c r="K7" s="73" t="s">
        <v>148</v>
      </c>
    </row>
    <row r="8" spans="1:11" ht="15" thickTop="1">
      <c r="A8" s="111" t="s">
        <v>215</v>
      </c>
      <c r="B8" s="112" t="s">
        <v>326</v>
      </c>
      <c r="C8" s="113" t="s">
        <v>541</v>
      </c>
      <c r="D8" s="129">
        <v>4590</v>
      </c>
      <c r="E8" s="130">
        <v>60.7</v>
      </c>
      <c r="F8" s="129">
        <v>60</v>
      </c>
      <c r="G8" s="130">
        <v>8.1</v>
      </c>
      <c r="H8" s="130">
        <v>30.7</v>
      </c>
      <c r="I8" s="131">
        <v>125</v>
      </c>
      <c r="J8" s="129">
        <v>110</v>
      </c>
      <c r="K8" s="132">
        <v>99.988500000000002</v>
      </c>
    </row>
    <row r="9" spans="1:11">
      <c r="A9" s="114" t="s">
        <v>216</v>
      </c>
      <c r="B9" s="118" t="s">
        <v>326</v>
      </c>
      <c r="C9" s="116" t="s">
        <v>341</v>
      </c>
      <c r="D9" s="134">
        <v>1340</v>
      </c>
      <c r="E9" s="135">
        <v>94.3</v>
      </c>
      <c r="F9" s="134">
        <v>100</v>
      </c>
      <c r="G9" s="136">
        <v>0.38700000000000001</v>
      </c>
      <c r="H9" s="137">
        <v>5.0999999999999996</v>
      </c>
      <c r="I9" s="138">
        <v>370</v>
      </c>
      <c r="J9" s="133" t="s">
        <v>3</v>
      </c>
      <c r="K9" s="139">
        <v>99.968000000000004</v>
      </c>
    </row>
    <row r="10" spans="1:11">
      <c r="A10" s="114" t="s">
        <v>217</v>
      </c>
      <c r="B10" s="118" t="s">
        <v>327</v>
      </c>
      <c r="C10" s="116" t="s">
        <v>341</v>
      </c>
      <c r="D10" s="133">
        <v>6770</v>
      </c>
      <c r="E10" s="133">
        <v>54.4</v>
      </c>
      <c r="F10" s="133">
        <v>55</v>
      </c>
      <c r="G10" s="136">
        <v>0.56999999999999995</v>
      </c>
      <c r="H10" s="135">
        <v>43.9</v>
      </c>
      <c r="I10" s="140">
        <v>2815</v>
      </c>
      <c r="J10" s="133">
        <v>470</v>
      </c>
      <c r="K10" s="139">
        <v>99.880999999999986</v>
      </c>
    </row>
    <row r="11" spans="1:11">
      <c r="A11" s="114" t="s">
        <v>218</v>
      </c>
      <c r="B11" s="118" t="s">
        <v>328</v>
      </c>
      <c r="C11" s="116" t="s">
        <v>342</v>
      </c>
      <c r="D11" s="133">
        <v>6740</v>
      </c>
      <c r="E11" s="135">
        <v>42</v>
      </c>
      <c r="F11" s="133">
        <v>40</v>
      </c>
      <c r="G11" s="133">
        <v>0.438</v>
      </c>
      <c r="H11" s="135">
        <v>54.5</v>
      </c>
      <c r="I11" s="140">
        <v>22540</v>
      </c>
      <c r="J11" s="133">
        <v>500</v>
      </c>
      <c r="K11" s="139">
        <v>99.92</v>
      </c>
    </row>
    <row r="12" spans="1:11">
      <c r="A12" s="114" t="s">
        <v>219</v>
      </c>
      <c r="B12" s="118" t="s">
        <v>328</v>
      </c>
      <c r="C12" s="116" t="s">
        <v>342</v>
      </c>
      <c r="D12" s="133">
        <v>9970</v>
      </c>
      <c r="E12" s="133">
        <v>6.36</v>
      </c>
      <c r="F12" s="133">
        <v>10</v>
      </c>
      <c r="G12" s="136">
        <v>0.48</v>
      </c>
      <c r="H12" s="135">
        <v>91</v>
      </c>
      <c r="I12" s="140">
        <v>10200</v>
      </c>
      <c r="J12" s="133">
        <v>575</v>
      </c>
      <c r="K12" s="139">
        <v>99.915499999999994</v>
      </c>
    </row>
    <row r="13" spans="1:11">
      <c r="A13" s="114" t="s">
        <v>220</v>
      </c>
      <c r="B13" s="118" t="s">
        <v>329</v>
      </c>
      <c r="C13" s="116" t="s">
        <v>344</v>
      </c>
      <c r="D13" s="133">
        <v>10340</v>
      </c>
      <c r="E13" s="133">
        <v>25.1</v>
      </c>
      <c r="F13" s="133">
        <v>60</v>
      </c>
      <c r="G13" s="133">
        <v>0.78500000000000003</v>
      </c>
      <c r="H13" s="135">
        <v>71</v>
      </c>
      <c r="I13" s="140">
        <v>11260</v>
      </c>
      <c r="J13" s="133">
        <v>6770</v>
      </c>
      <c r="K13" s="139">
        <v>99.728000000000009</v>
      </c>
    </row>
    <row r="14" spans="1:11">
      <c r="A14" s="114" t="s">
        <v>221</v>
      </c>
      <c r="B14" s="118" t="s">
        <v>330</v>
      </c>
      <c r="C14" s="116" t="s">
        <v>345</v>
      </c>
      <c r="D14" s="133">
        <v>655</v>
      </c>
      <c r="E14" s="135">
        <v>98</v>
      </c>
      <c r="F14" s="133">
        <v>75</v>
      </c>
      <c r="G14" s="133">
        <v>0.56799999999999995</v>
      </c>
      <c r="H14" s="137">
        <v>1.1299999999999999</v>
      </c>
      <c r="I14" s="140">
        <v>355</v>
      </c>
      <c r="J14" s="133">
        <v>1545</v>
      </c>
      <c r="K14" s="139">
        <v>99.960999999999984</v>
      </c>
    </row>
    <row r="15" spans="1:11">
      <c r="A15" s="114" t="s">
        <v>222</v>
      </c>
      <c r="B15" s="118" t="s">
        <v>330</v>
      </c>
      <c r="C15" s="116" t="s">
        <v>346</v>
      </c>
      <c r="D15" s="133">
        <v>2150</v>
      </c>
      <c r="E15" s="135">
        <v>80</v>
      </c>
      <c r="F15" s="133">
        <v>75</v>
      </c>
      <c r="G15" s="136">
        <v>0.72</v>
      </c>
      <c r="H15" s="135">
        <v>17.86</v>
      </c>
      <c r="I15" s="140">
        <v>4155</v>
      </c>
      <c r="J15" s="133">
        <v>7220</v>
      </c>
      <c r="K15" s="139">
        <v>99.939999999999984</v>
      </c>
    </row>
    <row r="16" spans="1:11">
      <c r="A16" s="114" t="s">
        <v>224</v>
      </c>
      <c r="B16" s="118" t="s">
        <v>332</v>
      </c>
      <c r="C16" s="116" t="s">
        <v>348</v>
      </c>
      <c r="D16" s="133">
        <v>1000</v>
      </c>
      <c r="E16" s="133">
        <v>86.2</v>
      </c>
      <c r="F16" s="133">
        <v>490</v>
      </c>
      <c r="G16" s="136">
        <v>0.72</v>
      </c>
      <c r="H16" s="137">
        <v>4.0599999999999996</v>
      </c>
      <c r="I16" s="140">
        <v>1225</v>
      </c>
      <c r="J16" s="133">
        <v>87500</v>
      </c>
      <c r="K16" s="139">
        <v>100.00150000000001</v>
      </c>
    </row>
    <row r="17" spans="1:11">
      <c r="A17" s="114" t="s">
        <v>225</v>
      </c>
      <c r="B17" s="118" t="s">
        <v>332</v>
      </c>
      <c r="C17" s="116" t="s">
        <v>348</v>
      </c>
      <c r="D17" s="133">
        <v>640</v>
      </c>
      <c r="E17" s="135">
        <v>97</v>
      </c>
      <c r="F17" s="133">
        <v>105</v>
      </c>
      <c r="G17" s="136">
        <v>0.77</v>
      </c>
      <c r="H17" s="137">
        <v>1.62</v>
      </c>
      <c r="I17" s="140">
        <v>525</v>
      </c>
      <c r="J17" s="133">
        <v>4360</v>
      </c>
      <c r="K17" s="139">
        <v>99.952999999999989</v>
      </c>
    </row>
    <row r="18" spans="1:11">
      <c r="A18" s="114" t="s">
        <v>227</v>
      </c>
      <c r="B18" s="118" t="s">
        <v>334</v>
      </c>
      <c r="C18" s="116" t="s">
        <v>348</v>
      </c>
      <c r="D18" s="133">
        <v>5970</v>
      </c>
      <c r="E18" s="133">
        <v>47.7</v>
      </c>
      <c r="F18" s="133">
        <v>140</v>
      </c>
      <c r="G18" s="133">
        <v>1.17</v>
      </c>
      <c r="H18" s="135">
        <v>49.2</v>
      </c>
      <c r="I18" s="141">
        <v>12000</v>
      </c>
      <c r="J18" s="133">
        <v>1000</v>
      </c>
      <c r="K18" s="139">
        <v>99.98</v>
      </c>
    </row>
    <row r="19" spans="1:11">
      <c r="A19" s="114" t="s">
        <v>231</v>
      </c>
      <c r="B19" s="118" t="s">
        <v>682</v>
      </c>
      <c r="C19" s="116" t="s">
        <v>348</v>
      </c>
      <c r="D19" s="133">
        <v>380</v>
      </c>
      <c r="E19" s="135">
        <v>99</v>
      </c>
      <c r="F19" s="133">
        <v>90</v>
      </c>
      <c r="G19" s="136">
        <v>0.6</v>
      </c>
      <c r="H19" s="137">
        <v>0.25</v>
      </c>
      <c r="I19" s="140">
        <v>65</v>
      </c>
      <c r="J19" s="133">
        <v>650</v>
      </c>
      <c r="K19" s="139">
        <v>99.968499999999992</v>
      </c>
    </row>
    <row r="20" spans="1:11">
      <c r="A20" s="114" t="s">
        <v>233</v>
      </c>
      <c r="B20" s="118" t="s">
        <v>336</v>
      </c>
      <c r="C20" s="116" t="s">
        <v>348</v>
      </c>
      <c r="D20" s="133">
        <v>950</v>
      </c>
      <c r="E20" s="133">
        <v>95.4</v>
      </c>
      <c r="F20" s="133">
        <v>90</v>
      </c>
      <c r="G20" s="133">
        <v>1.44</v>
      </c>
      <c r="H20" s="137">
        <v>2.95</v>
      </c>
      <c r="I20" s="140">
        <v>45</v>
      </c>
      <c r="J20" s="133">
        <v>280</v>
      </c>
      <c r="K20" s="139">
        <v>99.926500000000004</v>
      </c>
    </row>
    <row r="21" spans="1:11">
      <c r="A21" s="114" t="s">
        <v>542</v>
      </c>
      <c r="B21" s="118" t="s">
        <v>339</v>
      </c>
      <c r="C21" s="116" t="s">
        <v>344</v>
      </c>
      <c r="D21" s="133">
        <v>810</v>
      </c>
      <c r="E21" s="133">
        <v>96.6</v>
      </c>
      <c r="F21" s="133">
        <v>105</v>
      </c>
      <c r="G21" s="136">
        <v>0.89</v>
      </c>
      <c r="H21" s="137">
        <v>2.36</v>
      </c>
      <c r="I21" s="140">
        <v>125</v>
      </c>
      <c r="J21" s="133">
        <v>290</v>
      </c>
      <c r="K21" s="139">
        <v>99.98299999999999</v>
      </c>
    </row>
    <row r="22" spans="1:11">
      <c r="A22" s="115"/>
      <c r="B22" s="122"/>
      <c r="C22" s="122"/>
      <c r="D22" s="116"/>
      <c r="E22" s="116"/>
      <c r="F22" s="119"/>
      <c r="G22" s="121"/>
      <c r="H22" s="116"/>
      <c r="I22" s="120"/>
      <c r="J22" s="116"/>
      <c r="K22" s="117"/>
    </row>
    <row r="23" spans="1:11">
      <c r="A23" s="55" t="s">
        <v>532</v>
      </c>
      <c r="B23" s="116"/>
      <c r="C23" s="116"/>
      <c r="D23" s="116"/>
      <c r="E23" s="116"/>
      <c r="F23" s="116"/>
      <c r="G23" s="121"/>
      <c r="H23" s="116"/>
      <c r="I23" s="120"/>
      <c r="J23" s="116"/>
      <c r="K23" s="117"/>
    </row>
    <row r="24" spans="1:11">
      <c r="A24" s="115"/>
      <c r="B24" s="122"/>
      <c r="C24" s="122"/>
      <c r="D24" s="116"/>
      <c r="E24" s="116"/>
      <c r="F24" s="120"/>
      <c r="G24" s="121"/>
      <c r="H24" s="116"/>
      <c r="I24" s="120"/>
      <c r="J24" s="116"/>
      <c r="K24" s="117"/>
    </row>
    <row r="25" spans="1:11">
      <c r="A25" s="115"/>
      <c r="B25" s="116"/>
      <c r="C25" s="116"/>
      <c r="D25" s="116"/>
      <c r="E25" s="116"/>
      <c r="F25" s="116"/>
      <c r="G25" s="121"/>
      <c r="H25" s="116"/>
      <c r="I25" s="120"/>
      <c r="J25" s="116"/>
      <c r="K25" s="117"/>
    </row>
    <row r="26" spans="1:11">
      <c r="A26" s="115"/>
      <c r="B26" s="122"/>
      <c r="C26" s="122"/>
      <c r="D26" s="116"/>
      <c r="E26" s="116"/>
      <c r="F26" s="120"/>
      <c r="G26" s="121"/>
      <c r="H26" s="116"/>
      <c r="I26" s="120"/>
      <c r="J26" s="116"/>
      <c r="K26" s="117"/>
    </row>
    <row r="27" spans="1:11">
      <c r="A27" s="123"/>
      <c r="B27" s="124"/>
      <c r="C27" s="124"/>
      <c r="D27" s="124"/>
      <c r="E27" s="124"/>
      <c r="F27" s="124"/>
      <c r="G27" s="124"/>
      <c r="H27" s="124"/>
      <c r="I27" s="124"/>
      <c r="J27" s="124"/>
      <c r="K27" s="1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3</vt:i4>
      </vt:variant>
    </vt:vector>
  </HeadingPairs>
  <TitlesOfParts>
    <vt:vector size="13" baseType="lpstr">
      <vt:lpstr>A1-sample-index</vt:lpstr>
      <vt:lpstr>A2-whole-rock-geochemistry</vt:lpstr>
      <vt:lpstr>A3.1-EPMA-zircon-analyses</vt:lpstr>
      <vt:lpstr>A3.2-EPMA-carbonate-analyses</vt:lpstr>
      <vt:lpstr>A3.3-EPMA-toumaline-analyses</vt:lpstr>
      <vt:lpstr>A 3.4-EPMA-silicate-analyses</vt:lpstr>
      <vt:lpstr>A3.5-EPMA-scale-analyses</vt:lpstr>
      <vt:lpstr>A4-hydrochemical-analysis</vt:lpstr>
      <vt:lpstr>A5-gas-geochemistry</vt:lpstr>
      <vt:lpstr>A6 noble gas analyses</vt:lpstr>
      <vt:lpstr>'A5-gas-geochemistry'!_Toc228686928</vt:lpstr>
      <vt:lpstr>'A2-whole-rock-geochemistry'!_Toc228686929</vt:lpstr>
      <vt:lpstr>'A4-hydrochemical-analysis'!_Toc228686931</vt:lpstr>
    </vt:vector>
  </TitlesOfParts>
  <Company>GFZ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regens</dc:creator>
  <cp:lastModifiedBy>Kirsten Elger</cp:lastModifiedBy>
  <cp:lastPrinted>2022-09-21T13:44:20Z</cp:lastPrinted>
  <dcterms:created xsi:type="dcterms:W3CDTF">2022-09-08T10:56:00Z</dcterms:created>
  <dcterms:modified xsi:type="dcterms:W3CDTF">2026-05-03T06:01:41Z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df9b5666-758e-4f1d-8684-a5b5fe80e4c7</vt:lpwstr>
  </property>
</Properties>
</file>